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DieseArbeitsmappe"/>
  <mc:AlternateContent xmlns:mc="http://schemas.openxmlformats.org/markup-compatibility/2006">
    <mc:Choice Requires="x15">
      <x15ac:absPath xmlns:x15ac="http://schemas.microsoft.com/office/spreadsheetml/2010/11/ac" url="U:\Dropbox (Team Tews)\Dateien Tews Günter Dr\WebSites\Unterhaltsrechner 2018 Bootstrap 4\excel\"/>
    </mc:Choice>
  </mc:AlternateContent>
  <xr:revisionPtr revIDLastSave="0" documentId="13_ncr:1_{CE864FD4-4A1E-4E97-9288-A92FD45A54F4}" xr6:coauthVersionLast="43" xr6:coauthVersionMax="43" xr10:uidLastSave="{00000000-0000-0000-0000-000000000000}"/>
  <bookViews>
    <workbookView xWindow="4110" yWindow="5745" windowWidth="21600" windowHeight="14205" activeTab="2" xr2:uid="{00000000-000D-0000-FFFF-FFFF00000000}"/>
  </bookViews>
  <sheets>
    <sheet name="4 Ob 8-19h" sheetId="6" r:id="rId1"/>
    <sheet name="10 Ob 23-18g" sheetId="4" r:id="rId2"/>
    <sheet name="nach Betreuung" sheetId="5" r:id="rId3"/>
  </sheets>
  <definedNames>
    <definedName name="APU_BVE">#REF!</definedName>
    <definedName name="APU_SVE">#REF!</definedName>
    <definedName name="Ausgleich_FBH_BVE_B">#REF!</definedName>
    <definedName name="Ausgleich_FBH_BVE_H">#REF!</definedName>
    <definedName name="Ausgleich_FBH_BVE_U">#REF!</definedName>
    <definedName name="Ausgleich_FBH_SVE_B">#REF!</definedName>
    <definedName name="Ausgleich_FBH_SVE_H">#REF!</definedName>
    <definedName name="Ausgleich_FBH_SVE_U">#REF!</definedName>
    <definedName name="Ausgleich_KAB_BVE_B">#REF!</definedName>
    <definedName name="Ausgleich_KAB_BVE_H">#REF!</definedName>
    <definedName name="Ausgleich_KAB_BVE_U">#REF!</definedName>
    <definedName name="Ausgleich_KAB_SVE">#REF!</definedName>
    <definedName name="Ausgleich_KAB_SVE_B">#REF!</definedName>
    <definedName name="Ausgleich_KAB_SVE_H">#REF!</definedName>
    <definedName name="Ausgleich_KAB_SVE_U">#REF!</definedName>
    <definedName name="Ausgleich_UAB">#REF!</definedName>
    <definedName name="Ausgleich_UAB_BVE">#REF!</definedName>
    <definedName name="Ausgleich_UAB_BVE_B">#REF!</definedName>
    <definedName name="Ausgleich_UAB_BVE_H">#REF!</definedName>
    <definedName name="Ausgleich_UAB_BVE_U">#REF!</definedName>
    <definedName name="Ausgleich_UAB_SVE">#REF!</definedName>
    <definedName name="Ausgleich_UAB_SVE_B">#REF!</definedName>
    <definedName name="Ausgleich_UAB_SVE_H">#REF!</definedName>
    <definedName name="Ausgleich_UAB_SVE_U">#REF!</definedName>
    <definedName name="Betreuungszeit_BVE">#REF!</definedName>
    <definedName name="FBH">#REF!</definedName>
    <definedName name="KAB">#REF!</definedName>
    <definedName name="PU_BVE">#REF!</definedName>
    <definedName name="PU_SVE">#REF!</definedName>
    <definedName name="RPU_BVE">#REF!</definedName>
    <definedName name="RPU_SVE">#REF!</definedName>
    <definedName name="Saldo_RPU">#REF!</definedName>
    <definedName name="UAB">#REF!</definedName>
  </definedNames>
  <calcPr calcId="191029"/>
  <customWorkbookViews>
    <customWorkbookView name="Versuch" guid="{61FC1975-7BD7-4C89-9F37-AD06842E9F3D}" includeHiddenRowCol="0" maximized="1" xWindow="-8" yWindow="-8" windowWidth="1936" windowHeight="1034" activeSheetId="5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A1" i="5"/>
  <c r="B4" i="4"/>
  <c r="J6" i="5" l="1"/>
  <c r="E6" i="5"/>
  <c r="G5" i="5"/>
  <c r="B5" i="5"/>
  <c r="A18" i="5" l="1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3" i="4"/>
  <c r="A2" i="4"/>
  <c r="D12" i="5" l="1"/>
  <c r="B15" i="5" l="1"/>
  <c r="B13" i="5"/>
  <c r="B11" i="5"/>
  <c r="C12" i="5" s="1"/>
  <c r="J15" i="5"/>
  <c r="J13" i="5"/>
  <c r="B5" i="4"/>
  <c r="E17" i="5"/>
  <c r="G17" i="5"/>
  <c r="G17" i="4"/>
  <c r="J15" i="4"/>
  <c r="J13" i="4"/>
  <c r="E6" i="4"/>
  <c r="E17" i="4"/>
  <c r="E11" i="4"/>
  <c r="B15" i="4"/>
  <c r="B13" i="4"/>
  <c r="B11" i="4"/>
  <c r="G5" i="4"/>
  <c r="G4" i="5"/>
  <c r="B4" i="5"/>
  <c r="G4" i="4"/>
  <c r="E9" i="5" l="1"/>
  <c r="E9" i="4"/>
  <c r="J9" i="5" l="1"/>
  <c r="I10" i="5" s="1"/>
  <c r="D10" i="5"/>
  <c r="G5" i="6"/>
  <c r="J11" i="6"/>
  <c r="D12" i="6"/>
  <c r="I12" i="6" s="1"/>
  <c r="E9" i="6"/>
  <c r="C12" i="6"/>
  <c r="H12" i="6" s="1"/>
  <c r="J11" i="5" l="1"/>
  <c r="I12" i="5" s="1"/>
  <c r="J11" i="4"/>
  <c r="J9" i="6"/>
  <c r="D10" i="6"/>
  <c r="G11" i="6"/>
  <c r="G11" i="5" l="1"/>
  <c r="H12" i="5" s="1"/>
  <c r="G11" i="4"/>
  <c r="D10" i="4"/>
  <c r="I10" i="4" s="1"/>
  <c r="I10" i="6"/>
  <c r="I14" i="6" l="1"/>
  <c r="I16" i="6"/>
  <c r="H18" i="6"/>
  <c r="D18" i="6"/>
  <c r="D20" i="6" s="1"/>
  <c r="C16" i="6"/>
  <c r="C14" i="6"/>
  <c r="D18" i="5"/>
  <c r="D20" i="5" s="1"/>
  <c r="E7" i="5"/>
  <c r="B7" i="5"/>
  <c r="J7" i="5"/>
  <c r="I14" i="5"/>
  <c r="E4" i="5"/>
  <c r="E7" i="6"/>
  <c r="B7" i="6"/>
  <c r="J6" i="6"/>
  <c r="G4" i="6"/>
  <c r="J4" i="6" s="1"/>
  <c r="J4" i="4" s="1"/>
  <c r="E4" i="6"/>
  <c r="B8" i="5" l="1"/>
  <c r="J4" i="5"/>
  <c r="H18" i="5" s="1"/>
  <c r="B8" i="6"/>
  <c r="E4" i="4"/>
  <c r="J7" i="6"/>
  <c r="J6" i="4"/>
  <c r="G7" i="5"/>
  <c r="C14" i="5"/>
  <c r="C16" i="5"/>
  <c r="I16" i="5"/>
  <c r="I20" i="5" s="1"/>
  <c r="G7" i="6"/>
  <c r="G8" i="6" l="1"/>
  <c r="C10" i="6"/>
  <c r="G8" i="5"/>
  <c r="H10" i="5" s="1"/>
  <c r="H20" i="5" s="1"/>
  <c r="H21" i="5" s="1"/>
  <c r="J23" i="5" s="1"/>
  <c r="C10" i="5"/>
  <c r="C20" i="5" s="1"/>
  <c r="C21" i="5" s="1"/>
  <c r="E23" i="5" s="1"/>
  <c r="J9" i="4"/>
  <c r="I20" i="6"/>
  <c r="E7" i="4"/>
  <c r="B7" i="4"/>
  <c r="D18" i="4" s="1"/>
  <c r="H10" i="6" l="1"/>
  <c r="H20" i="6" s="1"/>
  <c r="H21" i="6" s="1"/>
  <c r="J23" i="6" s="1"/>
  <c r="C20" i="6"/>
  <c r="C21" i="6" s="1"/>
  <c r="E23" i="6" s="1"/>
  <c r="G7" i="4"/>
  <c r="I16" i="4" s="1"/>
  <c r="I12" i="4"/>
  <c r="D12" i="4"/>
  <c r="D20" i="4" s="1"/>
  <c r="J7" i="4"/>
  <c r="H18" i="4" s="1"/>
  <c r="C12" i="4"/>
  <c r="H12" i="4"/>
  <c r="C16" i="4"/>
  <c r="C10" i="4"/>
  <c r="H10" i="4" s="1"/>
  <c r="B8" i="4"/>
  <c r="G8" i="4" s="1"/>
  <c r="C14" i="4"/>
  <c r="H20" i="4" l="1"/>
  <c r="I14" i="4"/>
  <c r="I20" i="4" s="1"/>
  <c r="C20" i="4"/>
  <c r="C21" i="4" s="1"/>
  <c r="E23" i="4" s="1"/>
  <c r="H21" i="4" l="1"/>
  <c r="J23" i="4" s="1"/>
</calcChain>
</file>

<file path=xl/sharedStrings.xml><?xml version="1.0" encoding="utf-8"?>
<sst xmlns="http://schemas.openxmlformats.org/spreadsheetml/2006/main" count="124" uniqueCount="44">
  <si>
    <t>Betreuungszeit</t>
  </si>
  <si>
    <t>Tlei BVE</t>
  </si>
  <si>
    <t>Tlei SVE</t>
  </si>
  <si>
    <t>BVE = besser verdienender Elternteil</t>
  </si>
  <si>
    <t>SVE = Schlechter verdienender Elternteil</t>
  </si>
  <si>
    <t>FBH = Familienbeihilfe</t>
  </si>
  <si>
    <t>KAB = Kinderabsetzbetrag</t>
  </si>
  <si>
    <t>UAB = Unterhaltsabsetzbetrag</t>
  </si>
  <si>
    <t>TFLA = Transferleistungsausgleich</t>
  </si>
  <si>
    <t>Tlei = Transferleistungen</t>
  </si>
  <si>
    <t>Anteil am Prozentunterhalt</t>
  </si>
  <si>
    <t>im Haushalt SVE verbleiben</t>
  </si>
  <si>
    <t>Ausgleich FBH</t>
  </si>
  <si>
    <t>Ausgleich KAB</t>
  </si>
  <si>
    <t>Ausgleich UAB</t>
  </si>
  <si>
    <t>in diese Zellen die Daten eingeben</t>
  </si>
  <si>
    <t>Zahlung</t>
  </si>
  <si>
    <t>BVE ==&gt; SVE</t>
  </si>
  <si>
    <t>BVE &lt;== SVE</t>
  </si>
  <si>
    <t>Summen vor Saldierung</t>
  </si>
  <si>
    <t>Familienbeihilfe (FBH)</t>
  </si>
  <si>
    <t>Kinderabsetzbetrag (KAB)</t>
  </si>
  <si>
    <t>Unterhaltsabsetzbetrag (UAB)</t>
  </si>
  <si>
    <t>Familienbonus Plus (FB +)</t>
  </si>
  <si>
    <t>FB + Ausgleich</t>
  </si>
  <si>
    <t>Info</t>
  </si>
  <si>
    <t>FB+ = Familienbonus Plus</t>
  </si>
  <si>
    <t>Ergebnis wird berechnet (keine Eingabe)</t>
  </si>
  <si>
    <t>Prozentunterhalt BVE (PU BVE)</t>
  </si>
  <si>
    <t>Prozentunterhalt SVE /PU SVE)</t>
  </si>
  <si>
    <t>reduzierter PU BVE</t>
  </si>
  <si>
    <t>reduzierter PU SVE</t>
  </si>
  <si>
    <t>Verrechnung reduzierte Pue</t>
  </si>
  <si>
    <t>Inhalt wird berechnet (keine Eingabe)</t>
  </si>
  <si>
    <t>RU (Zahlung SVE an BVE)</t>
  </si>
  <si>
    <t>RU (Zahlung BVE an SVE)</t>
  </si>
  <si>
    <t>RU = Restunterhaltspflicht</t>
  </si>
  <si>
    <t>Spalten B-E: BVE bezieht Tlei</t>
  </si>
  <si>
    <t>Spalten G-J: SVE bezieht Tlei</t>
  </si>
  <si>
    <t>Kennwort entsperren / schützen = gesperrt</t>
  </si>
  <si>
    <t>Aufteilung je zur Hälfte (4 Ob 8/19h)</t>
  </si>
  <si>
    <t>Aufteilung nach den Prozentunterhalten (10 Ob 23/18g)</t>
  </si>
  <si>
    <t>PU = Prozentunterhalte</t>
  </si>
  <si>
    <t>angepasst an Betreuungszeit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</si>
</sst>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0.0000%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2" xfId="0" applyFont="1" applyFill="1" applyBorder="1" applyAlignment="1">
      <alignment horizontal="center"/>
    </xf>
    <xf numFmtId="10" fontId="2" fillId="0" borderId="0" xfId="0" applyNumberFormat="1" applyFont="1"/>
    <xf numFmtId="0" fontId="3" fillId="0" borderId="0" xfId="0" applyFont="1"/>
    <xf numFmtId="164" fontId="2" fillId="6" borderId="4" xfId="0" applyNumberFormat="1" applyFont="1" applyFill="1" applyBorder="1"/>
    <xf numFmtId="164" fontId="2" fillId="6" borderId="10" xfId="0" applyNumberFormat="1" applyFont="1" applyFill="1" applyBorder="1"/>
    <xf numFmtId="164" fontId="2" fillId="3" borderId="3" xfId="0" applyNumberFormat="1" applyFont="1" applyFill="1" applyBorder="1" applyProtection="1">
      <protection locked="0"/>
    </xf>
    <xf numFmtId="164" fontId="2" fillId="6" borderId="4" xfId="0" applyNumberFormat="1" applyFont="1" applyFill="1" applyBorder="1" applyProtection="1">
      <protection hidden="1"/>
    </xf>
    <xf numFmtId="164" fontId="2" fillId="6" borderId="3" xfId="0" applyNumberFormat="1" applyFont="1" applyFill="1" applyBorder="1" applyProtection="1">
      <protection hidden="1"/>
    </xf>
    <xf numFmtId="164" fontId="2" fillId="3" borderId="4" xfId="0" applyNumberFormat="1" applyFont="1" applyFill="1" applyBorder="1" applyProtection="1">
      <protection locked="0"/>
    </xf>
    <xf numFmtId="10" fontId="2" fillId="6" borderId="10" xfId="0" applyNumberFormat="1" applyFont="1" applyFill="1" applyBorder="1"/>
    <xf numFmtId="164" fontId="2" fillId="6" borderId="3" xfId="0" applyNumberFormat="1" applyFont="1" applyFill="1" applyBorder="1" applyProtection="1">
      <protection locked="0"/>
    </xf>
    <xf numFmtId="164" fontId="1" fillId="7" borderId="10" xfId="0" applyNumberFormat="1" applyFont="1" applyFill="1" applyBorder="1"/>
    <xf numFmtId="164" fontId="2" fillId="4" borderId="3" xfId="0" applyNumberFormat="1" applyFont="1" applyFill="1" applyBorder="1" applyProtection="1">
      <protection locked="0"/>
    </xf>
    <xf numFmtId="164" fontId="2" fillId="6" borderId="3" xfId="0" applyNumberFormat="1" applyFont="1" applyFill="1" applyBorder="1"/>
    <xf numFmtId="10" fontId="2" fillId="3" borderId="1" xfId="0" applyNumberFormat="1" applyFont="1" applyFill="1" applyBorder="1" applyProtection="1">
      <protection locked="0"/>
    </xf>
    <xf numFmtId="0" fontId="0" fillId="0" borderId="10" xfId="0" applyBorder="1"/>
    <xf numFmtId="164" fontId="2" fillId="4" borderId="4" xfId="0" applyNumberFormat="1" applyFont="1" applyFill="1" applyBorder="1" applyProtection="1">
      <protection locked="0"/>
    </xf>
    <xf numFmtId="164" fontId="2" fillId="6" borderId="7" xfId="0" applyNumberFormat="1" applyFont="1" applyFill="1" applyBorder="1"/>
    <xf numFmtId="164" fontId="1" fillId="7" borderId="15" xfId="0" applyNumberFormat="1" applyFont="1" applyFill="1" applyBorder="1"/>
    <xf numFmtId="164" fontId="2" fillId="6" borderId="9" xfId="0" applyNumberFormat="1" applyFont="1" applyFill="1" applyBorder="1"/>
    <xf numFmtId="164" fontId="2" fillId="6" borderId="16" xfId="0" applyNumberFormat="1" applyFont="1" applyFill="1" applyBorder="1" applyProtection="1">
      <protection hidden="1"/>
    </xf>
    <xf numFmtId="164" fontId="1" fillId="5" borderId="17" xfId="0" applyNumberFormat="1" applyFont="1" applyFill="1" applyBorder="1"/>
    <xf numFmtId="164" fontId="1" fillId="6" borderId="17" xfId="0" applyNumberFormat="1" applyFont="1" applyFill="1" applyBorder="1"/>
    <xf numFmtId="164" fontId="2" fillId="6" borderId="18" xfId="0" applyNumberFormat="1" applyFont="1" applyFill="1" applyBorder="1" applyProtection="1">
      <protection hidden="1"/>
    </xf>
    <xf numFmtId="164" fontId="1" fillId="5" borderId="5" xfId="0" applyNumberFormat="1" applyFont="1" applyFill="1" applyBorder="1"/>
    <xf numFmtId="0" fontId="1" fillId="3" borderId="20" xfId="0" applyFont="1" applyFill="1" applyBorder="1"/>
    <xf numFmtId="164" fontId="2" fillId="6" borderId="21" xfId="0" applyNumberFormat="1" applyFont="1" applyFill="1" applyBorder="1"/>
    <xf numFmtId="164" fontId="1" fillId="7" borderId="22" xfId="0" applyNumberFormat="1" applyFont="1" applyFill="1" applyBorder="1"/>
    <xf numFmtId="164" fontId="2" fillId="6" borderId="23" xfId="0" applyNumberFormat="1" applyFont="1" applyFill="1" applyBorder="1"/>
    <xf numFmtId="10" fontId="2" fillId="6" borderId="14" xfId="0" applyNumberFormat="1" applyFont="1" applyFill="1" applyBorder="1"/>
    <xf numFmtId="0" fontId="1" fillId="9" borderId="12" xfId="0" applyFont="1" applyFill="1" applyBorder="1"/>
    <xf numFmtId="164" fontId="1" fillId="9" borderId="13" xfId="0" applyNumberFormat="1" applyFont="1" applyFill="1" applyBorder="1"/>
    <xf numFmtId="0" fontId="2" fillId="9" borderId="13" xfId="0" applyFont="1" applyFill="1" applyBorder="1"/>
    <xf numFmtId="0" fontId="0" fillId="9" borderId="13" xfId="0" applyFill="1" applyBorder="1"/>
    <xf numFmtId="164" fontId="1" fillId="9" borderId="11" xfId="0" applyNumberFormat="1" applyFont="1" applyFill="1" applyBorder="1"/>
    <xf numFmtId="0" fontId="1" fillId="7" borderId="20" xfId="0" applyFont="1" applyFill="1" applyBorder="1"/>
    <xf numFmtId="0" fontId="0" fillId="0" borderId="24" xfId="0" applyBorder="1"/>
    <xf numFmtId="0" fontId="0" fillId="0" borderId="26" xfId="0" applyBorder="1"/>
    <xf numFmtId="164" fontId="2" fillId="10" borderId="4" xfId="0" applyNumberFormat="1" applyFont="1" applyFill="1" applyBorder="1"/>
    <xf numFmtId="10" fontId="2" fillId="10" borderId="2" xfId="0" applyNumberFormat="1" applyFont="1" applyFill="1" applyBorder="1"/>
    <xf numFmtId="10" fontId="2" fillId="10" borderId="1" xfId="0" applyNumberFormat="1" applyFont="1" applyFill="1" applyBorder="1"/>
    <xf numFmtId="8" fontId="1" fillId="5" borderId="17" xfId="0" applyNumberFormat="1" applyFont="1" applyFill="1" applyBorder="1"/>
    <xf numFmtId="164" fontId="2" fillId="6" borderId="7" xfId="0" applyNumberFormat="1" applyFont="1" applyFill="1" applyBorder="1" applyProtection="1">
      <protection hidden="1"/>
    </xf>
    <xf numFmtId="164" fontId="2" fillId="6" borderId="15" xfId="0" applyNumberFormat="1" applyFont="1" applyFill="1" applyBorder="1"/>
    <xf numFmtId="164" fontId="2" fillId="6" borderId="17" xfId="0" applyNumberFormat="1" applyFont="1" applyFill="1" applyBorder="1" applyProtection="1">
      <protection hidden="1"/>
    </xf>
    <xf numFmtId="165" fontId="2" fillId="10" borderId="3" xfId="0" applyNumberFormat="1" applyFont="1" applyFill="1" applyBorder="1"/>
    <xf numFmtId="165" fontId="2" fillId="10" borderId="4" xfId="0" applyNumberFormat="1" applyFont="1" applyFill="1" applyBorder="1"/>
    <xf numFmtId="164" fontId="2" fillId="6" borderId="10" xfId="0" applyNumberFormat="1" applyFont="1" applyFill="1" applyBorder="1" applyProtection="1">
      <protection hidden="1"/>
    </xf>
    <xf numFmtId="164" fontId="2" fillId="6" borderId="15" xfId="0" applyNumberFormat="1" applyFont="1" applyFill="1" applyBorder="1" applyProtection="1">
      <protection hidden="1"/>
    </xf>
    <xf numFmtId="164" fontId="2" fillId="6" borderId="9" xfId="0" applyNumberFormat="1" applyFont="1" applyFill="1" applyBorder="1" applyProtection="1">
      <protection hidden="1"/>
    </xf>
    <xf numFmtId="164" fontId="1" fillId="7" borderId="10" xfId="0" applyNumberFormat="1" applyFont="1" applyFill="1" applyBorder="1" applyProtection="1">
      <protection hidden="1"/>
    </xf>
    <xf numFmtId="0" fontId="1" fillId="0" borderId="27" xfId="0" applyFont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2" fillId="0" borderId="8" xfId="0" applyFont="1" applyBorder="1"/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10" fontId="2" fillId="6" borderId="29" xfId="0" applyNumberFormat="1" applyFont="1" applyFill="1" applyBorder="1"/>
    <xf numFmtId="164" fontId="2" fillId="10" borderId="3" xfId="0" applyNumberFormat="1" applyFont="1" applyFill="1" applyBorder="1"/>
    <xf numFmtId="164" fontId="2" fillId="6" borderId="29" xfId="0" applyNumberFormat="1" applyFont="1" applyFill="1" applyBorder="1"/>
    <xf numFmtId="0" fontId="2" fillId="6" borderId="30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0" borderId="0" xfId="1" applyAlignment="1">
      <alignment horizontal="center"/>
    </xf>
    <xf numFmtId="164" fontId="2" fillId="6" borderId="32" xfId="0" applyNumberFormat="1" applyFont="1" applyFill="1" applyBorder="1"/>
    <xf numFmtId="0" fontId="1" fillId="10" borderId="5" xfId="0" applyFont="1" applyFill="1" applyBorder="1"/>
    <xf numFmtId="164" fontId="2" fillId="10" borderId="4" xfId="0" applyNumberFormat="1" applyFont="1" applyFill="1" applyBorder="1" applyProtection="1">
      <protection hidden="1"/>
    </xf>
    <xf numFmtId="164" fontId="2" fillId="6" borderId="25" xfId="0" applyNumberFormat="1" applyFont="1" applyFill="1" applyBorder="1"/>
    <xf numFmtId="0" fontId="2" fillId="0" borderId="0" xfId="0" applyFont="1" applyProtection="1">
      <protection locked="0"/>
    </xf>
    <xf numFmtId="10" fontId="2" fillId="6" borderId="31" xfId="0" applyNumberFormat="1" applyFont="1" applyFill="1" applyBorder="1"/>
    <xf numFmtId="164" fontId="2" fillId="6" borderId="3" xfId="0" applyNumberFormat="1" applyFont="1" applyFill="1" applyBorder="1" applyProtection="1">
      <protection locked="0" hidden="1"/>
    </xf>
    <xf numFmtId="164" fontId="1" fillId="5" borderId="19" xfId="0" applyNumberFormat="1" applyFont="1" applyFill="1" applyBorder="1"/>
    <xf numFmtId="0" fontId="3" fillId="0" borderId="34" xfId="0" applyFont="1" applyBorder="1"/>
    <xf numFmtId="0" fontId="1" fillId="8" borderId="35" xfId="0" applyFont="1" applyFill="1" applyBorder="1"/>
    <xf numFmtId="164" fontId="2" fillId="6" borderId="36" xfId="0" applyNumberFormat="1" applyFont="1" applyFill="1" applyBorder="1" applyProtection="1">
      <protection hidden="1"/>
    </xf>
    <xf numFmtId="0" fontId="1" fillId="8" borderId="37" xfId="0" applyFont="1" applyFill="1" applyBorder="1"/>
    <xf numFmtId="0" fontId="1" fillId="9" borderId="38" xfId="0" applyFont="1" applyFill="1" applyBorder="1"/>
    <xf numFmtId="0" fontId="3" fillId="0" borderId="33" xfId="0" applyFont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terhaltsrecht.at/infos-und-formeln/familienbeihilfe.html" TargetMode="External"/><Relationship Id="rId2" Type="http://schemas.openxmlformats.org/officeDocument/2006/relationships/hyperlink" Target="http://www.unterhaltsrecht.at/infos-und-formeln/familienbeihilfe.html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unterhaltsrecht.at/infos-und-formeln/familienbonusplus.html" TargetMode="External"/><Relationship Id="rId4" Type="http://schemas.openxmlformats.org/officeDocument/2006/relationships/hyperlink" Target="http://www.unterhaltsrecht.at/infos-und-formeln/familienbeihilf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terhaltsrecht.at/infos-und-formeln/familienbeihilfe.html" TargetMode="External"/><Relationship Id="rId2" Type="http://schemas.openxmlformats.org/officeDocument/2006/relationships/hyperlink" Target="http://www.unterhaltsrecht.at/infos-und-formeln/familienbeihilfe.html" TargetMode="External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www.unterhaltsrecht.at/infos-und-formeln/familienbonusplus.html" TargetMode="External"/><Relationship Id="rId4" Type="http://schemas.openxmlformats.org/officeDocument/2006/relationships/hyperlink" Target="http://www.unterhaltsrecht.at/infos-und-formeln/familienbeihilf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terhaltsrecht.at/infos-und-formeln/familienbeihilfe.html" TargetMode="External"/><Relationship Id="rId2" Type="http://schemas.openxmlformats.org/officeDocument/2006/relationships/hyperlink" Target="http://www.unterhaltsrecht.at/infos-und-formeln/familienbeihilfe.html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://www.unterhaltsrecht.at/infos-und-formeln/familienbonusplus.html" TargetMode="External"/><Relationship Id="rId4" Type="http://schemas.openxmlformats.org/officeDocument/2006/relationships/hyperlink" Target="http://www.unterhaltsrecht.at/infos-und-formeln/familienbeihilf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7937F-1340-41AB-ACE1-C2545A4E6EE5}">
  <sheetPr codeName="Tabelle2">
    <tabColor theme="7"/>
    <pageSetUpPr fitToPage="1"/>
  </sheetPr>
  <dimension ref="A1:J38"/>
  <sheetViews>
    <sheetView zoomScale="85" zoomScaleNormal="85" zoomScalePageLayoutView="85" workbookViewId="0">
      <selection activeCell="J7" sqref="J7"/>
    </sheetView>
  </sheetViews>
  <sheetFormatPr baseColWidth="10" defaultRowHeight="15" x14ac:dyDescent="0.25"/>
  <cols>
    <col min="1" max="1" width="42.7109375" customWidth="1"/>
    <col min="2" max="5" width="12.7109375" customWidth="1"/>
    <col min="6" max="6" width="5.7109375" customWidth="1"/>
    <col min="7" max="10" width="12.7109375" customWidth="1"/>
  </cols>
  <sheetData>
    <row r="1" spans="1:10" ht="16.5" thickBot="1" x14ac:dyDescent="0.3">
      <c r="A1" s="2" t="s">
        <v>39</v>
      </c>
      <c r="B1" s="54"/>
      <c r="C1" s="54" t="s">
        <v>16</v>
      </c>
      <c r="D1" s="54" t="s">
        <v>16</v>
      </c>
      <c r="E1" s="55"/>
      <c r="F1" s="57"/>
      <c r="G1" s="54"/>
      <c r="H1" s="54" t="s">
        <v>16</v>
      </c>
      <c r="I1" s="54" t="s">
        <v>16</v>
      </c>
      <c r="J1" s="56"/>
    </row>
    <row r="2" spans="1:10" ht="15.75" x14ac:dyDescent="0.25">
      <c r="A2" s="2" t="s">
        <v>37</v>
      </c>
      <c r="B2" s="67" t="s">
        <v>1</v>
      </c>
      <c r="C2" s="68" t="s">
        <v>17</v>
      </c>
      <c r="D2" s="68" t="s">
        <v>18</v>
      </c>
      <c r="E2" s="3" t="s">
        <v>2</v>
      </c>
      <c r="F2" s="2"/>
      <c r="G2" s="67" t="s">
        <v>1</v>
      </c>
      <c r="H2" s="68" t="s">
        <v>17</v>
      </c>
      <c r="I2" s="68" t="s">
        <v>18</v>
      </c>
      <c r="J2" s="3" t="s">
        <v>2</v>
      </c>
    </row>
    <row r="3" spans="1:10" ht="16.5" thickBot="1" x14ac:dyDescent="0.3">
      <c r="A3" s="2" t="s">
        <v>38</v>
      </c>
      <c r="B3" s="64"/>
      <c r="C3" s="65"/>
      <c r="D3" s="65"/>
      <c r="E3" s="66"/>
      <c r="F3" s="2"/>
      <c r="G3" s="64"/>
      <c r="H3" s="65"/>
      <c r="I3" s="65"/>
      <c r="J3" s="66"/>
    </row>
    <row r="4" spans="1:10" ht="15.75" x14ac:dyDescent="0.25">
      <c r="A4" s="2" t="s">
        <v>0</v>
      </c>
      <c r="B4" s="17">
        <v>0.4</v>
      </c>
      <c r="C4" s="32"/>
      <c r="D4" s="32"/>
      <c r="E4" s="42">
        <f>1-B4</f>
        <v>0.6</v>
      </c>
      <c r="F4" s="2"/>
      <c r="G4" s="43">
        <f>B4</f>
        <v>0.4</v>
      </c>
      <c r="H4" s="32"/>
      <c r="I4" s="32"/>
      <c r="J4" s="42">
        <f>1-G4</f>
        <v>0.6</v>
      </c>
    </row>
    <row r="5" spans="1:10" ht="15.75" x14ac:dyDescent="0.25">
      <c r="A5" s="2" t="s">
        <v>28</v>
      </c>
      <c r="B5" s="8">
        <v>468</v>
      </c>
      <c r="C5" s="7"/>
      <c r="D5" s="7"/>
      <c r="E5" s="9"/>
      <c r="F5" s="2"/>
      <c r="G5" s="62">
        <f>B5</f>
        <v>468</v>
      </c>
      <c r="H5" s="7"/>
      <c r="I5" s="7"/>
      <c r="J5" s="9"/>
    </row>
    <row r="6" spans="1:10" ht="15.75" x14ac:dyDescent="0.25">
      <c r="A6" s="2" t="s">
        <v>29</v>
      </c>
      <c r="B6" s="10"/>
      <c r="C6" s="7"/>
      <c r="D6" s="7"/>
      <c r="E6" s="11">
        <v>77</v>
      </c>
      <c r="F6" s="2"/>
      <c r="G6" s="10"/>
      <c r="H6" s="7"/>
      <c r="I6" s="7"/>
      <c r="J6" s="72">
        <f>E6</f>
        <v>77</v>
      </c>
    </row>
    <row r="7" spans="1:10" ht="15.75" x14ac:dyDescent="0.25">
      <c r="A7" s="2" t="s">
        <v>10</v>
      </c>
      <c r="B7" s="48">
        <f>B5/(B5+E6)</f>
        <v>0.85871559633027528</v>
      </c>
      <c r="C7" s="12"/>
      <c r="D7" s="12"/>
      <c r="E7" s="48">
        <f>E6/(B5+E6)</f>
        <v>0.14128440366972478</v>
      </c>
      <c r="F7" s="4"/>
      <c r="G7" s="48">
        <f>G5/(G5+J6)</f>
        <v>0.85871559633027528</v>
      </c>
      <c r="H7" s="12"/>
      <c r="I7" s="12"/>
      <c r="J7" s="48">
        <f>J6/(G5+J6)</f>
        <v>0.14128440366972478</v>
      </c>
    </row>
    <row r="8" spans="1:10" ht="15.75" x14ac:dyDescent="0.25">
      <c r="A8" s="2" t="s">
        <v>30</v>
      </c>
      <c r="B8" s="62">
        <f>B5*E4</f>
        <v>280.8</v>
      </c>
      <c r="D8" s="7"/>
      <c r="E8" s="39"/>
      <c r="F8" s="2"/>
      <c r="G8" s="16">
        <f>B8</f>
        <v>280.8</v>
      </c>
      <c r="I8" s="7"/>
      <c r="J8" s="9"/>
    </row>
    <row r="9" spans="1:10" ht="15.75" x14ac:dyDescent="0.25">
      <c r="A9" s="2" t="s">
        <v>31</v>
      </c>
      <c r="B9" s="40"/>
      <c r="C9" s="7"/>
      <c r="E9" s="41">
        <f>E6*B4</f>
        <v>30.8</v>
      </c>
      <c r="F9" s="2"/>
      <c r="G9" s="16"/>
      <c r="H9" s="7"/>
      <c r="J9" s="41">
        <f>E9</f>
        <v>30.8</v>
      </c>
    </row>
    <row r="10" spans="1:10" ht="15.75" x14ac:dyDescent="0.25">
      <c r="A10" s="2" t="s">
        <v>32</v>
      </c>
      <c r="B10" s="16"/>
      <c r="C10" s="14">
        <f>B8</f>
        <v>280.8</v>
      </c>
      <c r="D10" s="53">
        <f>E9</f>
        <v>30.8</v>
      </c>
      <c r="E10" s="9"/>
      <c r="F10" s="2"/>
      <c r="G10" s="73"/>
      <c r="H10" s="14">
        <f>C10</f>
        <v>280.8</v>
      </c>
      <c r="I10" s="14">
        <f>D10</f>
        <v>30.8</v>
      </c>
      <c r="J10" s="9"/>
    </row>
    <row r="11" spans="1:10" ht="15.75" x14ac:dyDescent="0.25">
      <c r="A11" s="2" t="s">
        <v>23</v>
      </c>
      <c r="B11" s="8">
        <v>0</v>
      </c>
      <c r="C11" s="7"/>
      <c r="D11" s="7"/>
      <c r="E11" s="11">
        <v>0</v>
      </c>
      <c r="F11" s="2"/>
      <c r="G11" s="62">
        <f>B11</f>
        <v>0</v>
      </c>
      <c r="H11" s="63"/>
      <c r="I11" s="7"/>
      <c r="J11" s="41">
        <f>E11</f>
        <v>0</v>
      </c>
    </row>
    <row r="12" spans="1:10" ht="15.75" x14ac:dyDescent="0.25">
      <c r="A12" s="2" t="s">
        <v>24</v>
      </c>
      <c r="B12" s="13"/>
      <c r="C12" s="14">
        <f>B11/2</f>
        <v>0</v>
      </c>
      <c r="D12" s="14">
        <f>E11/2</f>
        <v>0</v>
      </c>
      <c r="E12" s="9"/>
      <c r="F12" s="2"/>
      <c r="G12" s="16"/>
      <c r="H12" s="14">
        <f>C12</f>
        <v>0</v>
      </c>
      <c r="I12" s="14">
        <f>D12</f>
        <v>0</v>
      </c>
      <c r="J12" s="9"/>
    </row>
    <row r="13" spans="1:10" ht="15.75" x14ac:dyDescent="0.25">
      <c r="A13" s="2" t="s">
        <v>20</v>
      </c>
      <c r="B13" s="8">
        <v>139.30000000000001</v>
      </c>
      <c r="C13" s="18"/>
      <c r="D13" s="7"/>
      <c r="E13" s="9"/>
      <c r="F13" s="2"/>
      <c r="G13" s="16"/>
      <c r="H13" s="7"/>
      <c r="I13" s="7"/>
      <c r="J13" s="41">
        <v>139.30000000000001</v>
      </c>
    </row>
    <row r="14" spans="1:10" ht="15.75" x14ac:dyDescent="0.25">
      <c r="A14" s="2" t="s">
        <v>12</v>
      </c>
      <c r="B14" s="16"/>
      <c r="C14" s="14">
        <f>B13/2</f>
        <v>69.650000000000006</v>
      </c>
      <c r="D14" s="7"/>
      <c r="E14" s="6"/>
      <c r="F14" s="2"/>
      <c r="G14" s="16"/>
      <c r="H14" s="7"/>
      <c r="I14" s="14">
        <f>J13/2</f>
        <v>69.650000000000006</v>
      </c>
      <c r="J14" s="6"/>
    </row>
    <row r="15" spans="1:10" ht="15.75" x14ac:dyDescent="0.25">
      <c r="A15" s="2" t="s">
        <v>21</v>
      </c>
      <c r="B15" s="8">
        <v>58.4</v>
      </c>
      <c r="C15" s="7"/>
      <c r="D15" s="7"/>
      <c r="E15" s="6"/>
      <c r="F15" s="2"/>
      <c r="G15" s="16"/>
      <c r="H15" s="7"/>
      <c r="I15" s="7"/>
      <c r="J15" s="41">
        <v>58.4</v>
      </c>
    </row>
    <row r="16" spans="1:10" ht="15.75" x14ac:dyDescent="0.25">
      <c r="A16" s="2" t="s">
        <v>13</v>
      </c>
      <c r="B16" s="76"/>
      <c r="C16" s="14">
        <f>B15/2</f>
        <v>29.2</v>
      </c>
      <c r="D16" s="7"/>
      <c r="E16" s="6"/>
      <c r="F16" s="74"/>
      <c r="G16" s="16"/>
      <c r="H16" s="7"/>
      <c r="I16" s="14">
        <f>J15/2</f>
        <v>29.2</v>
      </c>
      <c r="J16" s="6"/>
    </row>
    <row r="17" spans="1:10" ht="15.75" x14ac:dyDescent="0.25">
      <c r="A17" s="2" t="s">
        <v>22</v>
      </c>
      <c r="B17" s="10"/>
      <c r="C17" s="50"/>
      <c r="D17" s="70"/>
      <c r="E17" s="19">
        <v>29.2</v>
      </c>
      <c r="F17" s="2"/>
      <c r="G17" s="15">
        <v>29.2</v>
      </c>
      <c r="H17" s="7"/>
      <c r="I17" s="7"/>
      <c r="J17" s="6"/>
    </row>
    <row r="18" spans="1:10" ht="15.75" x14ac:dyDescent="0.25">
      <c r="A18" s="2" t="s">
        <v>14</v>
      </c>
      <c r="B18" s="10"/>
      <c r="C18" s="50"/>
      <c r="D18" s="14">
        <f>E17/2</f>
        <v>14.6</v>
      </c>
      <c r="E18" s="9"/>
      <c r="F18" s="2"/>
      <c r="G18" s="10"/>
      <c r="H18" s="14">
        <f>G17/2</f>
        <v>14.6</v>
      </c>
      <c r="I18" s="7"/>
      <c r="J18" s="6"/>
    </row>
    <row r="19" spans="1:10" ht="15.75" x14ac:dyDescent="0.25">
      <c r="A19" s="2"/>
      <c r="B19" s="45"/>
      <c r="C19" s="51"/>
      <c r="D19" s="50"/>
      <c r="E19" s="52"/>
      <c r="F19" s="2"/>
      <c r="G19" s="45"/>
      <c r="H19" s="7"/>
      <c r="I19" s="46"/>
      <c r="J19" s="22"/>
    </row>
    <row r="20" spans="1:10" ht="16.5" thickBot="1" x14ac:dyDescent="0.3">
      <c r="A20" s="1" t="s">
        <v>19</v>
      </c>
      <c r="B20" s="45"/>
      <c r="C20" s="21">
        <f>SUM(C5:C18)</f>
        <v>379.65000000000003</v>
      </c>
      <c r="D20" s="21">
        <f>SUM(D4:D18)</f>
        <v>45.4</v>
      </c>
      <c r="E20" s="52"/>
      <c r="F20" s="2"/>
      <c r="G20" s="20"/>
      <c r="H20" s="21">
        <f>SUM(H5:H18)</f>
        <v>295.40000000000003</v>
      </c>
      <c r="I20" s="21">
        <f>SUM(I4:I18)</f>
        <v>129.65</v>
      </c>
      <c r="J20" s="22"/>
    </row>
    <row r="21" spans="1:10" ht="17.25" thickTop="1" thickBot="1" x14ac:dyDescent="0.3">
      <c r="A21" s="79" t="s">
        <v>35</v>
      </c>
      <c r="B21" s="80"/>
      <c r="C21" s="77">
        <f>C20-D20</f>
        <v>334.25000000000006</v>
      </c>
      <c r="D21" s="25"/>
      <c r="E21" s="26"/>
      <c r="F21" s="2"/>
      <c r="G21" s="23"/>
      <c r="H21" s="24">
        <f>H20-I20</f>
        <v>165.75000000000003</v>
      </c>
      <c r="I21" s="25"/>
      <c r="J21" s="26"/>
    </row>
    <row r="22" spans="1:10" ht="17.25" thickTop="1" thickBot="1" x14ac:dyDescent="0.3">
      <c r="A22" s="78" t="s">
        <v>34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6.5" thickBot="1" x14ac:dyDescent="0.3">
      <c r="A23" s="33" t="s">
        <v>11</v>
      </c>
      <c r="B23" s="34"/>
      <c r="C23" s="34"/>
      <c r="D23" s="34"/>
      <c r="E23" s="34">
        <f>C21+E17</f>
        <v>363.45000000000005</v>
      </c>
      <c r="F23" s="35"/>
      <c r="G23" s="34"/>
      <c r="H23" s="36"/>
      <c r="I23" s="35"/>
      <c r="J23" s="37">
        <f>H21+J13+J15</f>
        <v>363.45000000000005</v>
      </c>
    </row>
    <row r="24" spans="1:10" ht="16.5" thickBot="1" x14ac:dyDescent="0.3">
      <c r="A24" s="28" t="s">
        <v>15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6.5" thickBot="1" x14ac:dyDescent="0.3">
      <c r="A25" s="71" t="s">
        <v>33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6.5" thickBot="1" x14ac:dyDescent="0.3">
      <c r="A26" s="38" t="s">
        <v>33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6.5" thickBot="1" x14ac:dyDescent="0.3">
      <c r="A27" s="27" t="s">
        <v>27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15.75" x14ac:dyDescent="0.25">
      <c r="A28" t="s">
        <v>42</v>
      </c>
      <c r="B28" s="2" t="s">
        <v>43</v>
      </c>
      <c r="C28" s="2"/>
      <c r="D28" s="2"/>
      <c r="E28" s="2"/>
      <c r="F28" s="2"/>
      <c r="G28" s="2"/>
      <c r="H28" s="2"/>
      <c r="I28" s="2"/>
      <c r="J28" s="2"/>
    </row>
    <row r="29" spans="1:10" ht="15.75" x14ac:dyDescent="0.25">
      <c r="A29" s="2" t="s">
        <v>3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5.75" x14ac:dyDescent="0.25">
      <c r="A30" s="2" t="s">
        <v>4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.75" x14ac:dyDescent="0.25">
      <c r="A32" s="2" t="s">
        <v>26</v>
      </c>
      <c r="B32" s="69" t="s">
        <v>25</v>
      </c>
      <c r="C32" s="2"/>
      <c r="D32" s="2"/>
      <c r="E32" s="2"/>
      <c r="F32" s="2"/>
      <c r="G32" s="2"/>
      <c r="H32" s="2"/>
      <c r="I32" s="2"/>
      <c r="J32" s="2"/>
    </row>
    <row r="33" spans="1:10" ht="15.75" x14ac:dyDescent="0.25">
      <c r="A33" s="2" t="s">
        <v>5</v>
      </c>
      <c r="B33" s="69" t="s">
        <v>25</v>
      </c>
      <c r="C33" s="2"/>
      <c r="D33" s="2"/>
      <c r="E33" s="2"/>
      <c r="F33" s="2"/>
      <c r="G33" s="2"/>
      <c r="H33" s="2"/>
      <c r="I33" s="2"/>
      <c r="J33" s="2"/>
    </row>
    <row r="34" spans="1:10" ht="15.75" x14ac:dyDescent="0.25">
      <c r="A34" s="2" t="s">
        <v>6</v>
      </c>
      <c r="B34" s="69" t="s">
        <v>25</v>
      </c>
      <c r="C34" s="2"/>
      <c r="D34" s="2"/>
      <c r="E34" s="2"/>
      <c r="F34" s="2"/>
      <c r="G34" s="2"/>
      <c r="H34" s="2"/>
      <c r="I34" s="2"/>
      <c r="J34" s="2"/>
    </row>
    <row r="35" spans="1:10" ht="15.75" x14ac:dyDescent="0.25">
      <c r="A35" s="2" t="s">
        <v>36</v>
      </c>
      <c r="C35" s="2"/>
      <c r="D35" s="2"/>
      <c r="E35" s="2"/>
      <c r="F35" s="2"/>
      <c r="G35" s="2"/>
      <c r="H35" s="2"/>
      <c r="I35" s="2"/>
      <c r="J35" s="2"/>
    </row>
    <row r="36" spans="1:10" ht="15.75" x14ac:dyDescent="0.25">
      <c r="A36" s="2" t="s">
        <v>8</v>
      </c>
      <c r="B36" s="2" t="s">
        <v>40</v>
      </c>
      <c r="C36" s="2"/>
      <c r="D36" s="2"/>
      <c r="E36" s="2"/>
      <c r="F36" s="2"/>
      <c r="G36" s="2"/>
      <c r="H36" s="2"/>
      <c r="I36" s="2"/>
      <c r="J36" s="2"/>
    </row>
    <row r="37" spans="1:10" ht="15.75" x14ac:dyDescent="0.25">
      <c r="A37" s="2" t="s">
        <v>9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ht="15.75" x14ac:dyDescent="0.25">
      <c r="A38" s="2" t="s">
        <v>7</v>
      </c>
      <c r="B38" s="69" t="s">
        <v>25</v>
      </c>
    </row>
  </sheetData>
  <sheetProtection algorithmName="SHA-512" hashValue="xs7sszZawQ9rHlszzyUtpfLb7zMql9yiOYsasJKu6HbiRs+aFD9z+hTJYczscJe70JcH9dspBdY2wXFO+4jeIA==" saltValue="bAbOybBYqjX90O2BLrn7FQ==" spinCount="100000" sheet="1" objects="1" scenarios="1"/>
  <customSheetViews>
    <customSheetView guid="{61FC1975-7BD7-4C89-9F37-AD06842E9F3D}" showPageBreaks="1" fitToPage="1" view="pageLayout" topLeftCell="A13">
      <selection activeCell="A36" sqref="A36"/>
      <pageMargins left="0.7" right="0.7" top="0.78740157499999996" bottom="0.78740157499999996" header="0.3" footer="0.3"/>
      <pageSetup paperSize="9" scale="82" orientation="landscape" r:id="rId1"/>
      <headerFooter>
        <oddHeader>&amp;C&amp;"-,Fett"Hälftige 
Aufteilung der Transferleistungen</oddHeader>
      </headerFooter>
    </customSheetView>
  </customSheetViews>
  <hyperlinks>
    <hyperlink ref="B33" r:id="rId2" xr:uid="{2217F1D4-D741-4372-BB28-341E580439DE}"/>
    <hyperlink ref="B34" r:id="rId3" xr:uid="{6B121B00-C666-41C0-B80D-8211DF969766}"/>
    <hyperlink ref="B38" r:id="rId4" xr:uid="{B93C32CD-C95F-4A23-8CA6-7C8B3A33BFE1}"/>
    <hyperlink ref="B32" r:id="rId5" xr:uid="{7F3F1D69-57E3-487A-9280-C0890D757714}"/>
  </hyperlinks>
  <pageMargins left="0.7" right="0.7" top="0.78740157499999996" bottom="0.78740157499999996" header="0.3" footer="0.3"/>
  <pageSetup paperSize="9" scale="82" orientation="landscape" r:id="rId6"/>
  <headerFooter>
    <oddHeader>&amp;C&amp;"-,Fett"Hälftige 
Aufteilung der Transferleistungen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30986-0059-4BF4-AEBE-299E5DE67D79}">
  <sheetPr codeName="Tabelle3">
    <tabColor theme="0" tint="-0.249977111117893"/>
    <pageSetUpPr fitToPage="1"/>
  </sheetPr>
  <dimension ref="A1:J37"/>
  <sheetViews>
    <sheetView zoomScale="85" zoomScaleNormal="85" zoomScalePageLayoutView="85" workbookViewId="0">
      <selection activeCell="B7" sqref="B7"/>
    </sheetView>
  </sheetViews>
  <sheetFormatPr baseColWidth="10" defaultRowHeight="15" x14ac:dyDescent="0.25"/>
  <cols>
    <col min="1" max="1" width="42.7109375" customWidth="1"/>
    <col min="2" max="5" width="12.7109375" customWidth="1"/>
    <col min="6" max="6" width="5.7109375" customWidth="1"/>
    <col min="7" max="10" width="12.7109375" customWidth="1"/>
  </cols>
  <sheetData>
    <row r="1" spans="1:10" ht="16.5" thickBot="1" x14ac:dyDescent="0.3">
      <c r="A1" s="4" t="str">
        <f>'4 Ob 8-19h'!A1</f>
        <v>Kennwort entsperren / schützen = gesperrt</v>
      </c>
      <c r="B1" s="54"/>
      <c r="C1" s="54" t="s">
        <v>16</v>
      </c>
      <c r="D1" s="54" t="s">
        <v>16</v>
      </c>
      <c r="E1" s="55"/>
      <c r="F1" s="2"/>
      <c r="G1" s="54"/>
      <c r="H1" s="54" t="s">
        <v>16</v>
      </c>
      <c r="I1" s="54" t="s">
        <v>16</v>
      </c>
      <c r="J1" s="55"/>
    </row>
    <row r="2" spans="1:10" ht="16.5" thickBot="1" x14ac:dyDescent="0.3">
      <c r="A2" s="4" t="str">
        <f>'4 Ob 8-19h'!A2</f>
        <v>Spalten B-E: BVE bezieht Tlei</v>
      </c>
      <c r="B2" s="67" t="s">
        <v>1</v>
      </c>
      <c r="C2" s="68" t="s">
        <v>17</v>
      </c>
      <c r="D2" s="68" t="s">
        <v>18</v>
      </c>
      <c r="E2" s="3" t="s">
        <v>2</v>
      </c>
      <c r="F2" s="2"/>
      <c r="G2" s="67" t="s">
        <v>1</v>
      </c>
      <c r="H2" s="68" t="s">
        <v>17</v>
      </c>
      <c r="I2" s="68" t="s">
        <v>18</v>
      </c>
      <c r="J2" s="3" t="s">
        <v>2</v>
      </c>
    </row>
    <row r="3" spans="1:10" ht="16.5" thickBot="1" x14ac:dyDescent="0.3">
      <c r="A3" s="4" t="str">
        <f>'4 Ob 8-19h'!A3</f>
        <v>Spalten G-J: SVE bezieht Tlei</v>
      </c>
      <c r="B3" s="58"/>
      <c r="C3" s="59"/>
      <c r="D3" s="59"/>
      <c r="E3" s="60"/>
      <c r="F3" s="2"/>
      <c r="G3" s="58"/>
      <c r="H3" s="59"/>
      <c r="I3" s="59"/>
      <c r="J3" s="60"/>
    </row>
    <row r="4" spans="1:10" ht="15.75" x14ac:dyDescent="0.25">
      <c r="A4" s="4" t="str">
        <f>'4 Ob 8-19h'!A4</f>
        <v>Betreuungszeit</v>
      </c>
      <c r="B4" s="43">
        <f>'4 Ob 8-19h'!B4</f>
        <v>0.4</v>
      </c>
      <c r="C4" s="32"/>
      <c r="D4" s="32"/>
      <c r="E4" s="42">
        <f>'4 Ob 8-19h'!E4</f>
        <v>0.6</v>
      </c>
      <c r="F4" s="2"/>
      <c r="G4" s="43">
        <f>'4 Ob 8-19h'!B4</f>
        <v>0.4</v>
      </c>
      <c r="H4" s="32"/>
      <c r="I4" s="32"/>
      <c r="J4" s="42">
        <f>'4 Ob 8-19h'!J4</f>
        <v>0.6</v>
      </c>
    </row>
    <row r="5" spans="1:10" ht="15.75" x14ac:dyDescent="0.25">
      <c r="A5" s="4" t="str">
        <f>'4 Ob 8-19h'!A5</f>
        <v>Prozentunterhalt BVE (PU BVE)</v>
      </c>
      <c r="B5" s="62">
        <f>'4 Ob 8-19h'!B5</f>
        <v>468</v>
      </c>
      <c r="C5" s="7"/>
      <c r="D5" s="7"/>
      <c r="E5" s="9"/>
      <c r="F5" s="2"/>
      <c r="G5" s="62">
        <f>'4 Ob 8-19h'!B5</f>
        <v>468</v>
      </c>
      <c r="H5" s="63"/>
      <c r="I5" s="7"/>
      <c r="J5" s="9"/>
    </row>
    <row r="6" spans="1:10" ht="15.75" x14ac:dyDescent="0.25">
      <c r="A6" s="4" t="str">
        <f>'4 Ob 8-19h'!A6</f>
        <v>Prozentunterhalt SVE /PU SVE)</v>
      </c>
      <c r="B6" s="10"/>
      <c r="C6" s="7"/>
      <c r="D6" s="7"/>
      <c r="E6" s="41">
        <f>'4 Ob 8-19h'!E6</f>
        <v>77</v>
      </c>
      <c r="F6" s="2"/>
      <c r="G6" s="10"/>
      <c r="H6" s="7"/>
      <c r="I6" s="7"/>
      <c r="J6" s="41">
        <f>'4 Ob 8-19h'!J6</f>
        <v>77</v>
      </c>
    </row>
    <row r="7" spans="1:10" ht="15.75" x14ac:dyDescent="0.25">
      <c r="A7" s="4" t="str">
        <f>'4 Ob 8-19h'!A7</f>
        <v>Anteil am Prozentunterhalt</v>
      </c>
      <c r="B7" s="48">
        <f>B5/(B5+E6)</f>
        <v>0.85871559633027528</v>
      </c>
      <c r="C7" s="12"/>
      <c r="D7" s="12"/>
      <c r="E7" s="49">
        <f>E6/(B5+E6)</f>
        <v>0.14128440366972478</v>
      </c>
      <c r="F7" s="4"/>
      <c r="G7" s="48">
        <f>B7</f>
        <v>0.85871559633027528</v>
      </c>
      <c r="H7" s="12"/>
      <c r="I7" s="12"/>
      <c r="J7" s="49">
        <f>E7</f>
        <v>0.14128440366972478</v>
      </c>
    </row>
    <row r="8" spans="1:10" ht="15.75" x14ac:dyDescent="0.25">
      <c r="A8" s="4" t="str">
        <f>'4 Ob 8-19h'!A8</f>
        <v>reduzierter PU BVE</v>
      </c>
      <c r="B8" s="62">
        <f>B5*E4</f>
        <v>280.8</v>
      </c>
      <c r="C8" s="61"/>
      <c r="D8" s="12"/>
      <c r="E8" s="9"/>
      <c r="F8" s="2"/>
      <c r="G8" s="62">
        <f>B8</f>
        <v>280.8</v>
      </c>
      <c r="I8" s="7"/>
      <c r="J8" s="9"/>
    </row>
    <row r="9" spans="1:10" ht="15.75" x14ac:dyDescent="0.25">
      <c r="A9" s="4" t="str">
        <f>'4 Ob 8-19h'!A9</f>
        <v>reduzierter PU SVE</v>
      </c>
      <c r="B9" s="16"/>
      <c r="C9" s="12"/>
      <c r="D9" s="12"/>
      <c r="E9" s="41">
        <f>E6*B4</f>
        <v>30.8</v>
      </c>
      <c r="F9" s="2"/>
      <c r="G9" s="16"/>
      <c r="H9" s="7"/>
      <c r="J9" s="41">
        <f>J6*G4</f>
        <v>30.8</v>
      </c>
    </row>
    <row r="10" spans="1:10" ht="15.75" x14ac:dyDescent="0.25">
      <c r="A10" s="4" t="str">
        <f>'4 Ob 8-19h'!A10</f>
        <v>Verrechnung reduzierte Pue</v>
      </c>
      <c r="B10" s="16"/>
      <c r="C10" s="14">
        <f>B5*E4</f>
        <v>280.8</v>
      </c>
      <c r="D10" s="14">
        <f>E6*B4</f>
        <v>30.8</v>
      </c>
      <c r="E10" s="12"/>
      <c r="F10" s="2"/>
      <c r="G10" s="16"/>
      <c r="H10" s="14">
        <f>C10</f>
        <v>280.8</v>
      </c>
      <c r="I10" s="14">
        <f>D10</f>
        <v>30.8</v>
      </c>
      <c r="J10" s="9"/>
    </row>
    <row r="11" spans="1:10" ht="15.75" x14ac:dyDescent="0.25">
      <c r="A11" s="4" t="str">
        <f>'4 Ob 8-19h'!A11</f>
        <v>Familienbonus Plus (FB +)</v>
      </c>
      <c r="B11" s="62">
        <f>'4 Ob 8-19h'!B11</f>
        <v>0</v>
      </c>
      <c r="C11" s="7"/>
      <c r="D11" s="7"/>
      <c r="E11" s="41">
        <f>'4 Ob 8-19h'!E11</f>
        <v>0</v>
      </c>
      <c r="F11" s="2"/>
      <c r="G11" s="62">
        <f>'4 Ob 8-19h'!G11</f>
        <v>0</v>
      </c>
      <c r="H11" s="7"/>
      <c r="I11" s="7"/>
      <c r="J11" s="41">
        <f>'4 Ob 8-19h'!J11</f>
        <v>0</v>
      </c>
    </row>
    <row r="12" spans="1:10" ht="15.75" x14ac:dyDescent="0.25">
      <c r="A12" s="4" t="str">
        <f>'4 Ob 8-19h'!A12</f>
        <v>FB + Ausgleich</v>
      </c>
      <c r="B12" s="16"/>
      <c r="C12" s="14">
        <f>B11*E7</f>
        <v>0</v>
      </c>
      <c r="D12" s="14">
        <f>E11*B7</f>
        <v>0</v>
      </c>
      <c r="E12" s="9"/>
      <c r="F12" s="2"/>
      <c r="G12" s="16"/>
      <c r="H12" s="14">
        <f>B11*E7</f>
        <v>0</v>
      </c>
      <c r="I12" s="14">
        <f>E11*B7</f>
        <v>0</v>
      </c>
      <c r="J12" s="9"/>
    </row>
    <row r="13" spans="1:10" ht="15.75" x14ac:dyDescent="0.25">
      <c r="A13" s="4" t="str">
        <f>'4 Ob 8-19h'!A13</f>
        <v>Familienbeihilfe (FBH)</v>
      </c>
      <c r="B13" s="62">
        <f>'4 Ob 8-19h'!B13</f>
        <v>139.30000000000001</v>
      </c>
      <c r="C13" s="18"/>
      <c r="D13" s="7"/>
      <c r="E13" s="9"/>
      <c r="F13" s="2"/>
      <c r="G13" s="16"/>
      <c r="H13" s="7"/>
      <c r="I13" s="7"/>
      <c r="J13" s="41">
        <f>'4 Ob 8-19h'!J13</f>
        <v>139.30000000000001</v>
      </c>
    </row>
    <row r="14" spans="1:10" ht="15.75" x14ac:dyDescent="0.25">
      <c r="A14" s="4" t="str">
        <f>'4 Ob 8-19h'!A14</f>
        <v>Ausgleich FBH</v>
      </c>
      <c r="B14" s="16"/>
      <c r="C14" s="14">
        <f>B13*E7</f>
        <v>19.680917431192665</v>
      </c>
      <c r="D14" s="7"/>
      <c r="E14" s="6"/>
      <c r="F14" s="2"/>
      <c r="G14" s="16"/>
      <c r="H14" s="7"/>
      <c r="I14" s="14">
        <f>J13*G7</f>
        <v>119.61908256880736</v>
      </c>
      <c r="J14" s="6"/>
    </row>
    <row r="15" spans="1:10" ht="15.75" x14ac:dyDescent="0.25">
      <c r="A15" s="4" t="str">
        <f>'4 Ob 8-19h'!A15</f>
        <v>Kinderabsetzbetrag (KAB)</v>
      </c>
      <c r="B15" s="62">
        <f>'4 Ob 8-19h'!B15</f>
        <v>58.4</v>
      </c>
      <c r="C15" s="7"/>
      <c r="D15" s="7"/>
      <c r="E15" s="6"/>
      <c r="F15" s="2"/>
      <c r="G15" s="16"/>
      <c r="H15" s="7"/>
      <c r="I15" s="7"/>
      <c r="J15" s="41">
        <f>'4 Ob 8-19h'!J15</f>
        <v>58.4</v>
      </c>
    </row>
    <row r="16" spans="1:10" ht="15.75" x14ac:dyDescent="0.25">
      <c r="A16" s="4" t="str">
        <f>'4 Ob 8-19h'!A16</f>
        <v>Ausgleich KAB</v>
      </c>
      <c r="B16" s="16"/>
      <c r="C16" s="14">
        <f>B15*E7</f>
        <v>8.2510091743119265</v>
      </c>
      <c r="D16" s="7"/>
      <c r="E16" s="6"/>
      <c r="F16" s="2"/>
      <c r="G16" s="16"/>
      <c r="H16" s="7"/>
      <c r="I16" s="14">
        <f>J15*G7</f>
        <v>50.148990825688074</v>
      </c>
      <c r="J16" s="6"/>
    </row>
    <row r="17" spans="1:10" ht="15.75" x14ac:dyDescent="0.25">
      <c r="A17" s="4" t="str">
        <f>'4 Ob 8-19h'!A17</f>
        <v>Unterhaltsabsetzbetrag (UAB)</v>
      </c>
      <c r="B17" s="10"/>
      <c r="C17" s="7"/>
      <c r="D17" s="7"/>
      <c r="E17" s="41">
        <f>'4 Ob 8-19h'!E17</f>
        <v>29.2</v>
      </c>
      <c r="F17" s="2"/>
      <c r="G17" s="62">
        <f>'4 Ob 8-19h'!G17</f>
        <v>29.2</v>
      </c>
      <c r="H17" s="7"/>
      <c r="I17" s="7"/>
      <c r="J17" s="6"/>
    </row>
    <row r="18" spans="1:10" ht="15.75" x14ac:dyDescent="0.25">
      <c r="A18" s="4" t="str">
        <f>'4 Ob 8-19h'!A18</f>
        <v>Ausgleich UAB</v>
      </c>
      <c r="B18" s="10"/>
      <c r="C18" s="7"/>
      <c r="D18" s="14">
        <f>E17*B7</f>
        <v>25.074495412844037</v>
      </c>
      <c r="E18" s="6"/>
      <c r="F18" s="2"/>
      <c r="G18" s="10"/>
      <c r="H18" s="14">
        <f>G17*J7</f>
        <v>4.1255045871559632</v>
      </c>
      <c r="I18" s="7"/>
      <c r="J18" s="6"/>
    </row>
    <row r="19" spans="1:10" ht="15.75" x14ac:dyDescent="0.25">
      <c r="A19" s="2"/>
      <c r="B19" s="45"/>
      <c r="C19" s="46"/>
      <c r="D19" s="46"/>
      <c r="E19" s="22"/>
      <c r="F19" s="2"/>
      <c r="G19" s="45"/>
      <c r="H19" s="46"/>
      <c r="I19" s="46"/>
      <c r="J19" s="22"/>
    </row>
    <row r="20" spans="1:10" ht="16.5" thickBot="1" x14ac:dyDescent="0.3">
      <c r="A20" s="1" t="s">
        <v>19</v>
      </c>
      <c r="B20" s="20"/>
      <c r="C20" s="21">
        <f>SUM(C5:C18)</f>
        <v>308.73192660550461</v>
      </c>
      <c r="D20" s="21">
        <f>SUM(D4:D18)</f>
        <v>55.874495412844041</v>
      </c>
      <c r="E20" s="22"/>
      <c r="F20" s="2"/>
      <c r="G20" s="29"/>
      <c r="H20" s="30">
        <f>SUM(H5:H18)</f>
        <v>284.92550458715596</v>
      </c>
      <c r="I20" s="30">
        <f>SUM(I4:I18)</f>
        <v>200.56807339449546</v>
      </c>
      <c r="J20" s="31"/>
    </row>
    <row r="21" spans="1:10" ht="17.25" thickTop="1" thickBot="1" x14ac:dyDescent="0.3">
      <c r="A21" s="81" t="s">
        <v>35</v>
      </c>
      <c r="B21" s="23"/>
      <c r="C21" s="44">
        <f>C20-D20</f>
        <v>252.85743119266056</v>
      </c>
      <c r="D21" s="47"/>
      <c r="E21" s="26"/>
      <c r="F21" s="2"/>
      <c r="G21" s="23"/>
      <c r="H21" s="44">
        <f>H20-I20</f>
        <v>84.357431192660499</v>
      </c>
      <c r="I21" s="47"/>
      <c r="J21" s="26"/>
    </row>
    <row r="22" spans="1:10" ht="17.25" thickTop="1" thickBot="1" x14ac:dyDescent="0.3">
      <c r="A22" s="5" t="s">
        <v>34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6.5" thickBot="1" x14ac:dyDescent="0.3">
      <c r="A23" s="33" t="s">
        <v>11</v>
      </c>
      <c r="B23" s="34"/>
      <c r="C23" s="34"/>
      <c r="D23" s="34"/>
      <c r="E23" s="34">
        <f>E11+E17+C21</f>
        <v>282.05743119266054</v>
      </c>
      <c r="F23" s="35"/>
      <c r="G23" s="34"/>
      <c r="H23" s="36"/>
      <c r="I23" s="35"/>
      <c r="J23" s="37">
        <f>J11+J13+J15+H21</f>
        <v>282.05743119266049</v>
      </c>
    </row>
    <row r="24" spans="1:10" ht="16.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6.5" thickBot="1" x14ac:dyDescent="0.3">
      <c r="A25" s="71" t="s">
        <v>33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6.5" thickBot="1" x14ac:dyDescent="0.3">
      <c r="A26" s="38" t="s">
        <v>33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6.5" thickBot="1" x14ac:dyDescent="0.3">
      <c r="A27" s="27" t="s">
        <v>27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15.75" x14ac:dyDescent="0.25">
      <c r="A28" t="s">
        <v>42</v>
      </c>
      <c r="B28" s="2" t="s">
        <v>43</v>
      </c>
      <c r="C28" s="2"/>
      <c r="D28" s="2"/>
      <c r="E28" s="2"/>
      <c r="F28" s="2"/>
      <c r="G28" s="2"/>
      <c r="H28" s="2"/>
      <c r="I28" s="2"/>
      <c r="J28" s="2"/>
    </row>
    <row r="29" spans="1:10" ht="15.75" x14ac:dyDescent="0.25">
      <c r="A29" s="2" t="s">
        <v>3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5.75" x14ac:dyDescent="0.25">
      <c r="A30" s="2" t="s">
        <v>4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5.75" x14ac:dyDescent="0.25">
      <c r="A31" s="2" t="s">
        <v>26</v>
      </c>
      <c r="B31" s="69" t="s">
        <v>25</v>
      </c>
      <c r="C31" s="2"/>
      <c r="D31" s="2"/>
      <c r="E31" s="2"/>
      <c r="F31" s="2"/>
      <c r="G31" s="2"/>
      <c r="H31" s="2"/>
      <c r="I31" s="2"/>
      <c r="J31" s="2"/>
    </row>
    <row r="32" spans="1:10" ht="15.75" x14ac:dyDescent="0.25">
      <c r="A32" s="2" t="s">
        <v>5</v>
      </c>
      <c r="B32" s="69" t="s">
        <v>25</v>
      </c>
      <c r="C32" s="2"/>
      <c r="D32" s="2"/>
      <c r="E32" s="2"/>
      <c r="F32" s="2"/>
      <c r="G32" s="2"/>
      <c r="H32" s="2"/>
      <c r="I32" s="2"/>
      <c r="J32" s="2"/>
    </row>
    <row r="33" spans="1:10" ht="15.75" x14ac:dyDescent="0.25">
      <c r="A33" s="2" t="s">
        <v>6</v>
      </c>
      <c r="B33" s="69" t="s">
        <v>25</v>
      </c>
      <c r="C33" s="2"/>
      <c r="D33" s="2"/>
      <c r="E33" s="2"/>
      <c r="F33" s="2"/>
      <c r="G33" s="2"/>
      <c r="H33" s="2"/>
      <c r="I33" s="2"/>
      <c r="J33" s="2"/>
    </row>
    <row r="34" spans="1:10" ht="15.75" x14ac:dyDescent="0.25">
      <c r="A34" s="2" t="s">
        <v>36</v>
      </c>
      <c r="C34" s="2"/>
      <c r="D34" s="2"/>
      <c r="E34" s="2"/>
      <c r="F34" s="2"/>
      <c r="G34" s="2"/>
      <c r="H34" s="2"/>
      <c r="I34" s="2"/>
      <c r="J34" s="2"/>
    </row>
    <row r="35" spans="1:10" ht="15.75" x14ac:dyDescent="0.25">
      <c r="A35" s="2" t="s">
        <v>8</v>
      </c>
      <c r="B35" s="2" t="s">
        <v>41</v>
      </c>
      <c r="C35" s="2"/>
      <c r="D35" s="2"/>
      <c r="E35" s="2"/>
      <c r="F35" s="2"/>
      <c r="G35" s="2"/>
      <c r="H35" s="2"/>
      <c r="I35" s="2"/>
      <c r="J35" s="2"/>
    </row>
    <row r="36" spans="1:10" ht="15.75" x14ac:dyDescent="0.25">
      <c r="A36" s="2" t="s">
        <v>9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ht="15.75" x14ac:dyDescent="0.25">
      <c r="A37" s="2" t="s">
        <v>7</v>
      </c>
      <c r="B37" s="69" t="s">
        <v>25</v>
      </c>
      <c r="C37" s="2"/>
      <c r="D37" s="2"/>
      <c r="E37" s="2"/>
      <c r="F37" s="2"/>
      <c r="G37" s="2"/>
      <c r="H37" s="2"/>
      <c r="I37" s="2"/>
      <c r="J37" s="2"/>
    </row>
  </sheetData>
  <customSheetViews>
    <customSheetView guid="{61FC1975-7BD7-4C89-9F37-AD06842E9F3D}" showPageBreaks="1" fitToPage="1" view="pageLayout">
      <selection sqref="A1:XFD1"/>
      <pageMargins left="0.7" right="0.7" top="0.78740157499999996" bottom="0.78740157499999996" header="0.3" footer="0.3"/>
      <pageSetup paperSize="9" scale="82" orientation="landscape" r:id="rId1"/>
      <headerFooter>
        <oddHeader>&amp;C&amp;"-,Fett"Aufteilung der Transferleistungen nach Unterhalt 10 Ob 23/18h</oddHeader>
      </headerFooter>
    </customSheetView>
  </customSheetViews>
  <hyperlinks>
    <hyperlink ref="B32" r:id="rId2" xr:uid="{8D50D394-50F8-4D23-B183-4E6777F83496}"/>
    <hyperlink ref="B33" r:id="rId3" xr:uid="{932E0133-20E9-413C-826E-E15B241F8610}"/>
    <hyperlink ref="B37" r:id="rId4" xr:uid="{FA8D84F8-A145-4274-A505-190AA1DBF317}"/>
    <hyperlink ref="B31" r:id="rId5" xr:uid="{53BD6AE3-4423-48B0-A757-0F11EC378E40}"/>
  </hyperlinks>
  <pageMargins left="0.7" right="0.7" top="0.78740157499999996" bottom="0.78740157499999996" header="0.3" footer="0.3"/>
  <pageSetup paperSize="9" scale="82" orientation="landscape" r:id="rId6"/>
  <headerFooter>
    <oddHeader>&amp;C&amp;"-,Fett"Aufteilung der Transferleistungen nach Unterhalt 10 Ob 23/18h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8F8AB-D440-418D-8154-2BDA9CDEE2FC}">
  <sheetPr codeName="Tabelle4">
    <tabColor theme="0" tint="-0.249977111117893"/>
    <pageSetUpPr fitToPage="1"/>
  </sheetPr>
  <dimension ref="A1:J37"/>
  <sheetViews>
    <sheetView tabSelected="1" zoomScale="85" zoomScaleNormal="85" zoomScalePageLayoutView="85" workbookViewId="0">
      <selection activeCell="I27" sqref="I27"/>
    </sheetView>
  </sheetViews>
  <sheetFormatPr baseColWidth="10" defaultRowHeight="15" x14ac:dyDescent="0.25"/>
  <cols>
    <col min="1" max="1" width="42.7109375" customWidth="1"/>
    <col min="2" max="5" width="12.7109375" customWidth="1"/>
    <col min="6" max="6" width="5.7109375" customWidth="1"/>
    <col min="7" max="10" width="12.7109375" customWidth="1"/>
  </cols>
  <sheetData>
    <row r="1" spans="1:10" ht="16.5" thickBot="1" x14ac:dyDescent="0.3">
      <c r="A1" s="4" t="str">
        <f>'4 Ob 8-19h'!A1</f>
        <v>Kennwort entsperren / schützen = gesperrt</v>
      </c>
      <c r="B1" s="54"/>
      <c r="C1" s="54" t="s">
        <v>16</v>
      </c>
      <c r="D1" s="54" t="s">
        <v>16</v>
      </c>
      <c r="E1" s="55"/>
      <c r="F1" s="2"/>
      <c r="G1" s="54"/>
      <c r="H1" s="54" t="s">
        <v>16</v>
      </c>
      <c r="I1" s="54" t="s">
        <v>16</v>
      </c>
      <c r="J1" s="55"/>
    </row>
    <row r="2" spans="1:10" ht="16.5" thickBot="1" x14ac:dyDescent="0.3">
      <c r="A2" s="4" t="str">
        <f>'4 Ob 8-19h'!A2</f>
        <v>Spalten B-E: BVE bezieht Tlei</v>
      </c>
      <c r="B2" s="67" t="s">
        <v>1</v>
      </c>
      <c r="C2" s="68" t="s">
        <v>17</v>
      </c>
      <c r="D2" s="68" t="s">
        <v>18</v>
      </c>
      <c r="E2" s="3" t="s">
        <v>2</v>
      </c>
      <c r="F2" s="2"/>
      <c r="G2" s="67" t="s">
        <v>1</v>
      </c>
      <c r="H2" s="68" t="s">
        <v>17</v>
      </c>
      <c r="I2" s="68" t="s">
        <v>18</v>
      </c>
      <c r="J2" s="3" t="s">
        <v>2</v>
      </c>
    </row>
    <row r="3" spans="1:10" ht="16.5" thickBot="1" x14ac:dyDescent="0.3">
      <c r="A3" s="4" t="str">
        <f>'4 Ob 8-19h'!A3</f>
        <v>Spalten G-J: SVE bezieht Tlei</v>
      </c>
      <c r="B3" s="58"/>
      <c r="C3" s="59"/>
      <c r="D3" s="59"/>
      <c r="E3" s="60"/>
      <c r="F3" s="2"/>
      <c r="G3" s="58"/>
      <c r="H3" s="59"/>
      <c r="I3" s="59"/>
      <c r="J3" s="60"/>
    </row>
    <row r="4" spans="1:10" ht="15.75" x14ac:dyDescent="0.25">
      <c r="A4" s="4" t="str">
        <f>'4 Ob 8-19h'!A4</f>
        <v>Betreuungszeit</v>
      </c>
      <c r="B4" s="43">
        <f>'4 Ob 8-19h'!B4</f>
        <v>0.4</v>
      </c>
      <c r="C4" s="32"/>
      <c r="D4" s="32"/>
      <c r="E4" s="42">
        <f>1-B4</f>
        <v>0.6</v>
      </c>
      <c r="F4" s="2"/>
      <c r="G4" s="43">
        <f>'4 Ob 8-19h'!B4</f>
        <v>0.4</v>
      </c>
      <c r="H4" s="75"/>
      <c r="I4" s="32"/>
      <c r="J4" s="42">
        <f>E4</f>
        <v>0.6</v>
      </c>
    </row>
    <row r="5" spans="1:10" ht="15.75" x14ac:dyDescent="0.25">
      <c r="A5" s="4" t="str">
        <f>'4 Ob 8-19h'!A5</f>
        <v>Prozentunterhalt BVE (PU BVE)</v>
      </c>
      <c r="B5" s="62">
        <f>'4 Ob 8-19h'!B5</f>
        <v>468</v>
      </c>
      <c r="C5" s="7"/>
      <c r="D5" s="7"/>
      <c r="E5" s="9"/>
      <c r="F5" s="2"/>
      <c r="G5" s="62">
        <f>'4 Ob 8-19h'!B5</f>
        <v>468</v>
      </c>
      <c r="H5" s="7"/>
      <c r="I5" s="7"/>
      <c r="J5" s="9"/>
    </row>
    <row r="6" spans="1:10" ht="15.75" x14ac:dyDescent="0.25">
      <c r="A6" s="4" t="str">
        <f>'4 Ob 8-19h'!A6</f>
        <v>Prozentunterhalt SVE /PU SVE)</v>
      </c>
      <c r="B6" s="10"/>
      <c r="C6" s="7"/>
      <c r="D6" s="7"/>
      <c r="E6" s="41">
        <f>'4 Ob 8-19h'!E6</f>
        <v>77</v>
      </c>
      <c r="F6" s="2"/>
      <c r="G6" s="10"/>
      <c r="H6" s="7"/>
      <c r="I6" s="7"/>
      <c r="J6" s="41">
        <f>'4 Ob 8-19h'!E6</f>
        <v>77</v>
      </c>
    </row>
    <row r="7" spans="1:10" ht="15.75" x14ac:dyDescent="0.25">
      <c r="A7" s="4" t="str">
        <f>'4 Ob 8-19h'!A7</f>
        <v>Anteil am Prozentunterhalt</v>
      </c>
      <c r="B7" s="48">
        <f>B5/(B5+E6)</f>
        <v>0.85871559633027528</v>
      </c>
      <c r="C7" s="12"/>
      <c r="D7" s="12"/>
      <c r="E7" s="49">
        <f>E6/(B5+E6)</f>
        <v>0.14128440366972478</v>
      </c>
      <c r="F7" s="4"/>
      <c r="G7" s="48">
        <f>G5/(G5+J6)</f>
        <v>0.85871559633027528</v>
      </c>
      <c r="H7" s="61"/>
      <c r="I7" s="12"/>
      <c r="J7" s="49">
        <f>J6/(G5+J6)</f>
        <v>0.14128440366972478</v>
      </c>
    </row>
    <row r="8" spans="1:10" ht="15.75" x14ac:dyDescent="0.25">
      <c r="A8" s="4" t="str">
        <f>'4 Ob 8-19h'!A8</f>
        <v>reduzierter PU BVE</v>
      </c>
      <c r="B8" s="62">
        <f>B5*E4</f>
        <v>280.8</v>
      </c>
      <c r="D8" s="7"/>
      <c r="E8" s="9"/>
      <c r="F8" s="2"/>
      <c r="G8" s="62">
        <f>B8</f>
        <v>280.8</v>
      </c>
      <c r="I8" s="7"/>
      <c r="J8" s="9"/>
    </row>
    <row r="9" spans="1:10" ht="15.75" x14ac:dyDescent="0.25">
      <c r="A9" s="4" t="str">
        <f>'4 Ob 8-19h'!A9</f>
        <v>reduzierter PU SVE</v>
      </c>
      <c r="B9" s="16"/>
      <c r="C9" s="7"/>
      <c r="E9" s="41">
        <f>E6*B4</f>
        <v>30.8</v>
      </c>
      <c r="F9" s="2"/>
      <c r="G9" s="16"/>
      <c r="H9" s="7"/>
      <c r="J9" s="41">
        <f>E9</f>
        <v>30.8</v>
      </c>
    </row>
    <row r="10" spans="1:10" ht="15.75" x14ac:dyDescent="0.25">
      <c r="A10" s="4" t="str">
        <f>'4 Ob 8-19h'!A10</f>
        <v>Verrechnung reduzierte Pue</v>
      </c>
      <c r="B10" s="16"/>
      <c r="C10" s="14">
        <f>B8</f>
        <v>280.8</v>
      </c>
      <c r="D10" s="14">
        <f>E9</f>
        <v>30.8</v>
      </c>
      <c r="E10" s="9"/>
      <c r="F10" s="2"/>
      <c r="G10" s="73"/>
      <c r="H10" s="14">
        <f>G8</f>
        <v>280.8</v>
      </c>
      <c r="I10" s="14">
        <f>J9</f>
        <v>30.8</v>
      </c>
      <c r="J10" s="9"/>
    </row>
    <row r="11" spans="1:10" ht="15.75" x14ac:dyDescent="0.25">
      <c r="A11" s="4" t="str">
        <f>'4 Ob 8-19h'!A11</f>
        <v>Familienbonus Plus (FB +)</v>
      </c>
      <c r="B11" s="62">
        <f>'4 Ob 8-19h'!B11</f>
        <v>0</v>
      </c>
      <c r="C11" s="7"/>
      <c r="D11" s="7"/>
      <c r="E11" s="41">
        <v>0</v>
      </c>
      <c r="F11" s="2"/>
      <c r="G11" s="62">
        <f>'4 Ob 8-19h'!G11</f>
        <v>0</v>
      </c>
      <c r="H11" s="7"/>
      <c r="I11" s="7"/>
      <c r="J11" s="41">
        <f>'4 Ob 8-19h'!J11</f>
        <v>0</v>
      </c>
    </row>
    <row r="12" spans="1:10" ht="15.75" x14ac:dyDescent="0.25">
      <c r="A12" s="4" t="str">
        <f>'4 Ob 8-19h'!A12</f>
        <v>FB + Ausgleich</v>
      </c>
      <c r="B12" s="10"/>
      <c r="C12" s="14">
        <f>B11/2</f>
        <v>0</v>
      </c>
      <c r="D12" s="14">
        <f>E11/2</f>
        <v>0</v>
      </c>
      <c r="E12" s="9"/>
      <c r="F12" s="2"/>
      <c r="G12" s="16"/>
      <c r="H12" s="14">
        <f>G11/2</f>
        <v>0</v>
      </c>
      <c r="I12" s="14">
        <f>J11/2</f>
        <v>0</v>
      </c>
      <c r="J12" s="9"/>
    </row>
    <row r="13" spans="1:10" ht="15.75" x14ac:dyDescent="0.25">
      <c r="A13" s="4" t="str">
        <f>'4 Ob 8-19h'!A13</f>
        <v>Familienbeihilfe (FBH)</v>
      </c>
      <c r="B13" s="62">
        <f>'4 Ob 8-19h'!B13</f>
        <v>139.30000000000001</v>
      </c>
      <c r="C13" s="18"/>
      <c r="D13" s="7"/>
      <c r="E13" s="9"/>
      <c r="F13" s="2"/>
      <c r="G13" s="16"/>
      <c r="H13" s="7"/>
      <c r="I13" s="7"/>
      <c r="J13" s="41">
        <f>'4 Ob 8-19h'!J13</f>
        <v>139.30000000000001</v>
      </c>
    </row>
    <row r="14" spans="1:10" ht="15.75" x14ac:dyDescent="0.25">
      <c r="A14" s="4" t="str">
        <f>'4 Ob 8-19h'!A14</f>
        <v>Ausgleich FBH</v>
      </c>
      <c r="B14" s="16"/>
      <c r="C14" s="14">
        <f>B13*E4</f>
        <v>83.58</v>
      </c>
      <c r="D14" s="7"/>
      <c r="E14" s="6"/>
      <c r="F14" s="2"/>
      <c r="G14" s="16"/>
      <c r="H14" s="7"/>
      <c r="I14" s="14">
        <f>J13*G4</f>
        <v>55.720000000000006</v>
      </c>
      <c r="J14" s="6"/>
    </row>
    <row r="15" spans="1:10" ht="15.75" x14ac:dyDescent="0.25">
      <c r="A15" s="4" t="str">
        <f>'4 Ob 8-19h'!A15</f>
        <v>Kinderabsetzbetrag (KAB)</v>
      </c>
      <c r="B15" s="62">
        <f>'4 Ob 8-19h'!B15</f>
        <v>58.4</v>
      </c>
      <c r="C15" s="7"/>
      <c r="D15" s="7"/>
      <c r="E15" s="6"/>
      <c r="F15" s="2"/>
      <c r="G15" s="16"/>
      <c r="H15" s="7"/>
      <c r="I15" s="7"/>
      <c r="J15" s="41">
        <f>'4 Ob 8-19h'!J15</f>
        <v>58.4</v>
      </c>
    </row>
    <row r="16" spans="1:10" ht="15.75" x14ac:dyDescent="0.25">
      <c r="A16" s="4" t="str">
        <f>'4 Ob 8-19h'!A16</f>
        <v>Ausgleich KAB</v>
      </c>
      <c r="B16" s="16"/>
      <c r="C16" s="14">
        <f>B15*E4</f>
        <v>35.04</v>
      </c>
      <c r="D16" s="7"/>
      <c r="E16" s="6"/>
      <c r="F16" s="2"/>
      <c r="G16" s="16"/>
      <c r="H16" s="7"/>
      <c r="I16" s="14">
        <f>J15*G4</f>
        <v>23.36</v>
      </c>
      <c r="J16" s="6"/>
    </row>
    <row r="17" spans="1:10" ht="15.75" x14ac:dyDescent="0.25">
      <c r="A17" s="4" t="str">
        <f>'4 Ob 8-19h'!A17</f>
        <v>Unterhaltsabsetzbetrag (UAB)</v>
      </c>
      <c r="B17" s="10"/>
      <c r="C17" s="7"/>
      <c r="D17" s="7"/>
      <c r="E17" s="41">
        <f>'4 Ob 8-19h'!E17</f>
        <v>29.2</v>
      </c>
      <c r="F17" s="2"/>
      <c r="G17" s="62">
        <f>'4 Ob 8-19h'!G17</f>
        <v>29.2</v>
      </c>
      <c r="H17" s="7"/>
      <c r="I17" s="7"/>
      <c r="J17" s="6"/>
    </row>
    <row r="18" spans="1:10" ht="15.75" x14ac:dyDescent="0.25">
      <c r="A18" s="4" t="str">
        <f>'4 Ob 8-19h'!A18</f>
        <v>Ausgleich UAB</v>
      </c>
      <c r="B18" s="10"/>
      <c r="C18" s="7"/>
      <c r="D18" s="14">
        <f>E17*B4</f>
        <v>11.68</v>
      </c>
      <c r="E18" s="6"/>
      <c r="F18" s="2"/>
      <c r="G18" s="10"/>
      <c r="H18" s="14">
        <f>G17*J4</f>
        <v>17.52</v>
      </c>
      <c r="I18" s="7"/>
      <c r="J18" s="6"/>
    </row>
    <row r="19" spans="1:10" ht="15.75" x14ac:dyDescent="0.25">
      <c r="A19" s="2"/>
      <c r="B19" s="45"/>
      <c r="C19" s="7"/>
      <c r="D19" s="7"/>
      <c r="E19" s="22"/>
      <c r="F19" s="2"/>
      <c r="G19" s="45"/>
      <c r="H19" s="7"/>
      <c r="I19" s="46"/>
      <c r="J19" s="22"/>
    </row>
    <row r="20" spans="1:10" ht="16.5" thickBot="1" x14ac:dyDescent="0.3">
      <c r="A20" s="1" t="s">
        <v>19</v>
      </c>
      <c r="B20" s="20"/>
      <c r="C20" s="14">
        <f>SUM(C5:C18)</f>
        <v>399.42</v>
      </c>
      <c r="D20" s="21">
        <f>SUM(D4:D18)</f>
        <v>42.480000000000004</v>
      </c>
      <c r="E20" s="22"/>
      <c r="F20" s="2"/>
      <c r="G20" s="20"/>
      <c r="H20" s="14">
        <f>SUM(H5:H18)</f>
        <v>298.32</v>
      </c>
      <c r="I20" s="21">
        <f>SUM(I4:I18)</f>
        <v>109.88000000000001</v>
      </c>
      <c r="J20" s="22"/>
    </row>
    <row r="21" spans="1:10" ht="17.25" thickTop="1" thickBot="1" x14ac:dyDescent="0.3">
      <c r="A21" s="81" t="s">
        <v>35</v>
      </c>
      <c r="B21" s="23"/>
      <c r="C21" s="44">
        <f>C20-D20</f>
        <v>356.94</v>
      </c>
      <c r="D21" s="47"/>
      <c r="E21" s="26"/>
      <c r="F21" s="2"/>
      <c r="G21" s="23"/>
      <c r="H21" s="44">
        <f>H20-I20</f>
        <v>188.44</v>
      </c>
      <c r="I21" s="47"/>
      <c r="J21" s="26"/>
    </row>
    <row r="22" spans="1:10" ht="17.25" thickTop="1" thickBot="1" x14ac:dyDescent="0.3">
      <c r="A22" s="83" t="s">
        <v>34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7.25" thickTop="1" thickBot="1" x14ac:dyDescent="0.3">
      <c r="A23" s="82" t="s">
        <v>11</v>
      </c>
      <c r="B23" s="34"/>
      <c r="C23" s="34"/>
      <c r="D23" s="34"/>
      <c r="E23" s="34">
        <f>E11+E17+C21</f>
        <v>386.14</v>
      </c>
      <c r="F23" s="35"/>
      <c r="G23" s="34"/>
      <c r="H23" s="36"/>
      <c r="I23" s="35"/>
      <c r="J23" s="37">
        <f>J11+J13+J15+H21</f>
        <v>386.14</v>
      </c>
    </row>
    <row r="24" spans="1:10" ht="16.5" thickBot="1" x14ac:dyDescent="0.3">
      <c r="A24" t="s">
        <v>42</v>
      </c>
      <c r="B24" s="2" t="s">
        <v>43</v>
      </c>
      <c r="C24" s="2"/>
      <c r="D24" s="2"/>
      <c r="E24" s="2"/>
      <c r="F24" s="2"/>
      <c r="G24" s="2"/>
      <c r="H24" s="2"/>
      <c r="I24" s="2"/>
      <c r="J24" s="2"/>
    </row>
    <row r="25" spans="1:10" ht="16.5" thickBot="1" x14ac:dyDescent="0.3">
      <c r="A25" s="71" t="s">
        <v>33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6.5" thickBot="1" x14ac:dyDescent="0.3">
      <c r="A26" s="38" t="s">
        <v>33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6.5" thickBot="1" x14ac:dyDescent="0.3">
      <c r="A27" s="27" t="s">
        <v>27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.75" x14ac:dyDescent="0.25">
      <c r="A29" s="2" t="s">
        <v>3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5.75" x14ac:dyDescent="0.25">
      <c r="A30" s="2" t="s">
        <v>4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5.75" x14ac:dyDescent="0.25">
      <c r="A31" s="2" t="s">
        <v>26</v>
      </c>
      <c r="B31" s="69" t="s">
        <v>25</v>
      </c>
      <c r="C31" s="2"/>
      <c r="D31" s="2"/>
      <c r="E31" s="2"/>
      <c r="F31" s="2"/>
      <c r="G31" s="2"/>
      <c r="H31" s="2"/>
      <c r="I31" s="2"/>
      <c r="J31" s="2"/>
    </row>
    <row r="32" spans="1:10" ht="15.75" x14ac:dyDescent="0.25">
      <c r="A32" s="2" t="s">
        <v>5</v>
      </c>
      <c r="B32" s="69" t="s">
        <v>25</v>
      </c>
      <c r="C32" s="2"/>
      <c r="D32" s="2"/>
      <c r="E32" s="2"/>
      <c r="F32" s="2"/>
      <c r="G32" s="2"/>
      <c r="H32" s="2"/>
      <c r="I32" s="2"/>
      <c r="J32" s="2"/>
    </row>
    <row r="33" spans="1:10" ht="15.75" x14ac:dyDescent="0.25">
      <c r="A33" s="2" t="s">
        <v>6</v>
      </c>
      <c r="B33" s="69" t="s">
        <v>25</v>
      </c>
      <c r="C33" s="2"/>
      <c r="D33" s="2"/>
      <c r="E33" s="2"/>
      <c r="F33" s="2"/>
      <c r="G33" s="2"/>
      <c r="H33" s="2"/>
      <c r="I33" s="2"/>
      <c r="J33" s="2"/>
    </row>
    <row r="34" spans="1:10" ht="15.75" x14ac:dyDescent="0.25">
      <c r="A34" s="2" t="s">
        <v>36</v>
      </c>
    </row>
    <row r="35" spans="1:10" ht="15.75" x14ac:dyDescent="0.25">
      <c r="A35" s="2" t="s">
        <v>8</v>
      </c>
      <c r="B35" s="2" t="s">
        <v>40</v>
      </c>
      <c r="C35" s="2"/>
      <c r="D35" s="2"/>
      <c r="E35" s="2"/>
      <c r="F35" s="2"/>
      <c r="G35" s="2"/>
      <c r="H35" s="2"/>
      <c r="I35" s="2"/>
      <c r="J35" s="2"/>
    </row>
    <row r="36" spans="1:10" ht="15.75" x14ac:dyDescent="0.25">
      <c r="A36" s="2" t="s">
        <v>9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ht="15.75" x14ac:dyDescent="0.25">
      <c r="A37" s="2" t="s">
        <v>7</v>
      </c>
      <c r="B37" s="69" t="s">
        <v>25</v>
      </c>
      <c r="C37" s="2"/>
      <c r="D37" s="2"/>
      <c r="E37" s="2"/>
      <c r="F37" s="2"/>
      <c r="G37" s="2"/>
      <c r="H37" s="2"/>
      <c r="I37" s="2"/>
      <c r="J37" s="2"/>
    </row>
  </sheetData>
  <sheetProtection algorithmName="SHA-512" hashValue="trUiwr8x0jHK0bhyXfZIQ8q2Q0+/heafu1BnZCPAIgpCCWMiABQIifUMNPgQO4xeFchtcOeStgj+zsevuxc9cQ==" saltValue="z8Nom3hxCI+1717ds/b0AQ==" spinCount="100000" sheet="1" objects="1" scenarios="1"/>
  <customSheetViews>
    <customSheetView guid="{61FC1975-7BD7-4C89-9F37-AD06842E9F3D}" scale="85" showPageBreaks="1" fitToPage="1" view="pageLayout">
      <selection activeCell="E33" sqref="E33"/>
      <pageMargins left="0.7" right="0.7" top="0.78740157499999996" bottom="0.78740157499999996" header="0.3" footer="0.3"/>
      <pageSetup paperSize="9" scale="82" orientation="landscape" r:id="rId1"/>
      <headerFooter>
        <oddHeader>&amp;C&amp;"-,Fett"&amp;12Aufteilung der Transferleistungen nach Betreuungszeiten</oddHeader>
      </headerFooter>
    </customSheetView>
  </customSheetViews>
  <hyperlinks>
    <hyperlink ref="B32" r:id="rId2" xr:uid="{AD5A896A-6ECA-4518-8EBA-621E8F686F7B}"/>
    <hyperlink ref="B33" r:id="rId3" xr:uid="{48F06FDE-910F-4189-8CA3-B054ED0D3FFC}"/>
    <hyperlink ref="B37" r:id="rId4" xr:uid="{0A8E69C1-C64B-4060-8AA4-9391D3B4E677}"/>
    <hyperlink ref="B31" r:id="rId5" xr:uid="{46B11B95-9B12-41EA-AE66-CC8834C5DAD3}"/>
  </hyperlinks>
  <pageMargins left="0.7" right="0.7" top="0.78740157499999996" bottom="0.78740157499999996" header="0.3" footer="0.3"/>
  <pageSetup paperSize="9" scale="82" orientation="landscape" r:id="rId6"/>
  <headerFooter>
    <oddHeader>&amp;C&amp;"-,Fett"&amp;12Aufteilung der Transferleistungen nach Betreuungszeiten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f a 5 o T v 2 Y + 2 + o A A A A + Q A A A B I A H A B D b 2 5 m a W c v U G F j a 2 F n Z S 5 4 b W w g o h g A K K A U A A A A A A A A A A A A A A A A A A A A A A A A A A A A h Y / R C o I w G I V f R X b v N i e t i N 9 J d J s Q F N H t 0 K U j n e F m 8 9 2 6 6 J F 6 h Y S y u u v y H L 4 D 3 3 n c 7 p A O T R 1 c V W d 1 a x I U Y Y o C Z f K 2 0 K Z M U O 9 O 4 Q K l A r Y y P 8 t S B S N s 7 H K w O k G V c 5 c l I d 5 7 7 G P c d i V h l E b k m G 1 2 e a U a G W p j n T S 5 Q p 9 V 8 X + F B B x e M o J h z v E s n n M c c c a A T D 1 k 2 n w Z N i p j C u S n h H V f u 7 5 T o l D h a g 9 k i k D e N 8 Q T U E s D B B Q A A g A I A H 2 u a E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9 r m h O K I p H u A 4 A A A A R A A A A E w A c A E Z v c m 1 1 b G F z L 1 N l Y 3 R p b 2 4 x L m 0 g o h g A K K A U A A A A A A A A A A A A A A A A A A A A A A A A A A A A K 0 5 N L s n M z 1 M I h t C G 1 g B Q S w E C L Q A U A A I A C A B 9 r m h O / Z j 7 b 6 g A A A D 5 A A A A E g A A A A A A A A A A A A A A A A A A A A A A Q 2 9 u Z m l n L 1 B h Y 2 t h Z 2 U u e G 1 s U E s B A i 0 A F A A C A A g A f a 5 o T g / K 6 a u k A A A A 6 Q A A A B M A A A A A A A A A A A A A A A A A 9 A A A A F t D b 2 5 0 Z W 5 0 X 1 R 5 c G V z X S 5 4 b W x Q S w E C L Q A U A A I A C A B 9 r m h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7 K x O w f S M m k m 4 x L T C J 6 g N 2 Q A A A A A C A A A A A A A Q Z g A A A A E A A C A A A A D 7 I P C M 2 2 E a g i R I o c h m w 7 F c O 1 / x P v n a x X z l Y N n 5 L B J 7 8 A A A A A A O g A A A A A I A A C A A A A B B 2 l E w t Q D i v y x f T j / E 6 e r P 1 n M H M / j Q j 6 H 2 F Z K n F C / S O l A A A A B g n I B 9 H V z k z 4 u u i t m b V W t K E 7 w a 0 s s N g N u Y Y Z N O j q x E L w p 3 L p b H t i d w n 4 + g B G I O u U a X R c F b x D j E o l I f W / F 6 L d d Z 5 5 e l D 5 m o 1 F O f 9 Y x g s C E V K k A A A A D c G l 4 W v 4 I 9 e o l F 0 0 a P W U G x 3 H Q D U q m O J I / B I e A q N 5 E R a / V G L G l t r R l 2 R 1 7 V b a 1 x B V Y K o k j y e 8 / E t j N c h s 0 Q H D k y < / D a t a M a s h u p > 
</file>

<file path=customXml/itemProps1.xml><?xml version="1.0" encoding="utf-8"?>
<ds:datastoreItem xmlns:ds="http://schemas.openxmlformats.org/officeDocument/2006/customXml" ds:itemID="{C36908F9-8C47-4212-8960-C32CC94CE97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4 Ob 8-19h</vt:lpstr>
      <vt:lpstr>10 Ob 23-18g</vt:lpstr>
      <vt:lpstr>nach Betreuung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Günter Tews</dc:creator>
  <cp:lastModifiedBy>RA Dr. Günter Tews</cp:lastModifiedBy>
  <dcterms:created xsi:type="dcterms:W3CDTF">2015-06-05T18:19:34Z</dcterms:created>
  <dcterms:modified xsi:type="dcterms:W3CDTF">2019-05-26T11:27:45Z</dcterms:modified>
</cp:coreProperties>
</file>