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1\Dropbox (Team Tews)\Dateien Tews Günter Dr\WebSites\Unterhaltsprogramme aktuell\tools\"/>
    </mc:Choice>
  </mc:AlternateContent>
  <xr:revisionPtr revIDLastSave="0" documentId="13_ncr:1_{0199AFB1-B9DD-4367-B690-FCA072576103}" xr6:coauthVersionLast="47" xr6:coauthVersionMax="47" xr10:uidLastSave="{00000000-0000-0000-0000-000000000000}"/>
  <bookViews>
    <workbookView xWindow="380" yWindow="380" windowWidth="28800" windowHeight="155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F3" i="1"/>
  <c r="E22" i="1"/>
  <c r="E10" i="1"/>
  <c r="E11" i="1"/>
  <c r="E12" i="1"/>
  <c r="E14" i="1"/>
  <c r="E15" i="1"/>
  <c r="E16" i="1"/>
  <c r="E17" i="1"/>
  <c r="E3" i="1"/>
  <c r="B4" i="1" l="1"/>
  <c r="D1" i="1"/>
  <c r="F5" i="1" s="1"/>
  <c r="C1" i="1"/>
  <c r="G5" i="1" l="1"/>
  <c r="D4" i="1" s="1"/>
  <c r="G4" i="1"/>
  <c r="F4" i="1"/>
  <c r="C4" i="1" s="1"/>
  <c r="E4" i="1" l="1"/>
  <c r="B19" i="1"/>
  <c r="B20" i="1" l="1"/>
  <c r="E20" i="1" s="1"/>
  <c r="E19" i="1"/>
</calcChain>
</file>

<file path=xl/sharedStrings.xml><?xml version="1.0" encoding="utf-8"?>
<sst xmlns="http://schemas.openxmlformats.org/spreadsheetml/2006/main" count="41" uniqueCount="39">
  <si>
    <t>Jahr</t>
  </si>
  <si>
    <t>minus Einkommenssteuer</t>
  </si>
  <si>
    <t>jährliche Unterhaltsbemessungsgrundlage</t>
  </si>
  <si>
    <t>monatliche Unterhaltsbemessungsgrundlage</t>
  </si>
  <si>
    <t>sonstige Korrekturposten (plus / minus)</t>
  </si>
  <si>
    <t>plus 50% Diäten</t>
  </si>
  <si>
    <t>Kennwort: gesperrt</t>
  </si>
  <si>
    <t>Einkommen brutto laut Bescheid selbständig</t>
  </si>
  <si>
    <t>Abzüge mit - Zeichen eingeben!</t>
  </si>
  <si>
    <t xml:space="preserve">      Tews EF-Z 2015/160, Der unausrottbare Fahrtkostenselbstbehalt</t>
  </si>
  <si>
    <t>Durchschnitt</t>
  </si>
  <si>
    <t>Steuerbemesssungsgrundlage</t>
  </si>
  <si>
    <t>(3) ständige Judikatur; zum Selbstbehalt siehe</t>
  </si>
  <si>
    <t>minus Fahrtkosten (3)</t>
  </si>
  <si>
    <t>(1) OGH 11.12.2019,  4 Ob 150/19s; Tews, EF-Z 2010/12 Missverständnis bei Familienbeihilfenanrechnung</t>
  </si>
  <si>
    <t xml:space="preserve">(2) OGH OGH 23.11.2016, 1 Ob 206/16z; Tews, EF-Z 2016, 088 - Steuerlich abziehbare Ausgaben </t>
  </si>
  <si>
    <t>minus Unterhaltsabsetzbeträge (1)</t>
  </si>
  <si>
    <t>minus Familienbonus Plus (1)</t>
  </si>
  <si>
    <t>Abkürzungen:</t>
  </si>
  <si>
    <t>PU = Prozentunterhalt</t>
  </si>
  <si>
    <t>LG = Luxusgrenze</t>
  </si>
  <si>
    <t>UvR = Unterhalt VOR Rundung</t>
  </si>
  <si>
    <t>UnR = Unterhalt NACH Rundung</t>
  </si>
  <si>
    <t xml:space="preserve">      dies nur abziehen, wenn sie in der Einnahmen- / Ausabgabenrechnung</t>
  </si>
  <si>
    <t xml:space="preserve">      nicht berücksichtigt sind</t>
  </si>
  <si>
    <t>(5) OGH 01.07.2004, 1 Ob 84/04s</t>
  </si>
  <si>
    <t>minus Steuerersparnis nicht anerkannte Abzüge - Summe (2)</t>
  </si>
  <si>
    <t>Minus Alleinerzieher-, -verdienerabsetzbetrag</t>
  </si>
  <si>
    <r>
      <t xml:space="preserve">GFB (Gewinnfreibetrag </t>
    </r>
    <r>
      <rPr>
        <b/>
        <sz val="11"/>
        <color theme="1"/>
        <rFont val="Calibri"/>
        <family val="2"/>
        <scheme val="minor"/>
      </rPr>
      <t>hinzurechnen</t>
    </r>
    <r>
      <rPr>
        <sz val="11"/>
        <color theme="1"/>
        <rFont val="Calibri"/>
        <family val="2"/>
        <scheme val="minor"/>
      </rPr>
      <t xml:space="preserve"> max € 3.900,00) (4)</t>
    </r>
  </si>
  <si>
    <t>Einkommen brutto II laut Bescheid selbständig</t>
  </si>
  <si>
    <t>Einkommen brutto III laut Bescheid selbständig</t>
  </si>
  <si>
    <t>GFB Prozente</t>
  </si>
  <si>
    <t>Maximalbetrag</t>
  </si>
  <si>
    <t>3. Jahr</t>
  </si>
  <si>
    <t>2. Jahr</t>
  </si>
  <si>
    <t>1. Jahr</t>
  </si>
  <si>
    <t>Investitionsfreibetrag</t>
  </si>
  <si>
    <t>(4) GFB ab 2022 15%, maximal € 4.500,00</t>
  </si>
  <si>
    <t xml:space="preserve">      Kein GFB bei Einkommen aus V &amp;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</si>
</sst>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#,##0.00\ &quot;€&quot;"/>
    <numFmt numFmtId="166" formatCode="&quot;€&quot;\ #,##0.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/>
    <xf numFmtId="164" fontId="2" fillId="0" borderId="0" xfId="0" applyNumberFormat="1" applyFont="1"/>
    <xf numFmtId="164" fontId="2" fillId="2" borderId="0" xfId="0" applyNumberFormat="1" applyFont="1" applyFill="1"/>
    <xf numFmtId="0" fontId="3" fillId="0" borderId="0" xfId="0" applyFont="1"/>
    <xf numFmtId="165" fontId="0" fillId="0" borderId="0" xfId="0" applyNumberFormat="1" applyProtection="1">
      <protection locked="0"/>
    </xf>
    <xf numFmtId="165" fontId="0" fillId="0" borderId="0" xfId="0" applyNumberFormat="1"/>
    <xf numFmtId="165" fontId="2" fillId="2" borderId="0" xfId="0" applyNumberFormat="1" applyFont="1" applyFill="1"/>
    <xf numFmtId="0" fontId="0" fillId="0" borderId="0" xfId="0" applyProtection="1"/>
    <xf numFmtId="0" fontId="0" fillId="0" borderId="0" xfId="0"/>
    <xf numFmtId="0" fontId="0" fillId="0" borderId="0" xfId="0" applyProtection="1"/>
    <xf numFmtId="0" fontId="5" fillId="0" borderId="0" xfId="0" applyFont="1"/>
    <xf numFmtId="0" fontId="4" fillId="3" borderId="0" xfId="0" applyFont="1" applyFill="1"/>
    <xf numFmtId="0" fontId="0" fillId="0" borderId="0" xfId="0"/>
    <xf numFmtId="164" fontId="0" fillId="0" borderId="0" xfId="0" applyNumberFormat="1"/>
    <xf numFmtId="10" fontId="0" fillId="0" borderId="0" xfId="0" applyNumberFormat="1"/>
    <xf numFmtId="1" fontId="2" fillId="2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workbookViewId="0">
      <selection activeCell="F2" sqref="F2:G3"/>
    </sheetView>
  </sheetViews>
  <sheetFormatPr baseColWidth="10" defaultRowHeight="14.5" x14ac:dyDescent="0.35"/>
  <cols>
    <col min="1" max="1" width="51.26953125" bestFit="1" customWidth="1"/>
    <col min="2" max="3" width="16.54296875" customWidth="1"/>
    <col min="4" max="4" width="16.26953125" customWidth="1"/>
    <col min="5" max="5" width="14.54296875" bestFit="1" customWidth="1"/>
    <col min="6" max="8" width="10.90625" customWidth="1"/>
  </cols>
  <sheetData>
    <row r="1" spans="1:8" ht="18.5" x14ac:dyDescent="0.45">
      <c r="A1" s="3" t="s">
        <v>0</v>
      </c>
      <c r="B1" s="21">
        <v>2021</v>
      </c>
      <c r="C1" s="4">
        <f>B1-1</f>
        <v>2020</v>
      </c>
      <c r="D1" s="4">
        <f>B1-2</f>
        <v>2019</v>
      </c>
      <c r="E1" t="s">
        <v>10</v>
      </c>
    </row>
    <row r="2" spans="1:8" x14ac:dyDescent="0.35">
      <c r="F2" t="s">
        <v>31</v>
      </c>
      <c r="G2" t="s">
        <v>32</v>
      </c>
    </row>
    <row r="3" spans="1:8" x14ac:dyDescent="0.35">
      <c r="A3" t="s">
        <v>7</v>
      </c>
      <c r="B3" s="5">
        <v>117021.36</v>
      </c>
      <c r="C3" s="5">
        <v>117021.36</v>
      </c>
      <c r="D3" s="5">
        <v>117022.36</v>
      </c>
      <c r="E3" s="6">
        <f>SUM(B3:D3)/3</f>
        <v>117021.69333333334</v>
      </c>
      <c r="F3" s="20">
        <f>IF(B1&gt;2021,0.15,0.13)</f>
        <v>0.13</v>
      </c>
      <c r="G3" s="22">
        <f>IF(B1&gt;2021,4500,3900)</f>
        <v>3900</v>
      </c>
      <c r="H3" t="s">
        <v>33</v>
      </c>
    </row>
    <row r="4" spans="1:8" x14ac:dyDescent="0.35">
      <c r="A4" t="s">
        <v>28</v>
      </c>
      <c r="B4" s="5">
        <f>IF(B3*$F$3/(1-$F$3)&gt;$G$3,$G$3,B3/(1-$F$3)*$F$3)</f>
        <v>3900</v>
      </c>
      <c r="C4" s="5">
        <f>IF(C3*$F$4/(1-$F$4)&gt;$G$4,$G$4,C3/(1-$F$4)*$F$4)</f>
        <v>3900</v>
      </c>
      <c r="D4" s="5">
        <f>IF(D3*$F$5/(1-$F$5)&gt;$G$5,$G$5,D3/(1-$F$5)*$F$5)</f>
        <v>3900</v>
      </c>
      <c r="E4" s="6">
        <f t="shared" ref="E4:E22" si="0">SUM(B4:D4)/3</f>
        <v>3900</v>
      </c>
      <c r="F4" s="20">
        <f>IF(C1&gt;2021,0.15,0.13)</f>
        <v>0.13</v>
      </c>
      <c r="G4" s="22">
        <f>IF(C1&gt;2021,4500,3900)</f>
        <v>3900</v>
      </c>
      <c r="H4" t="s">
        <v>34</v>
      </c>
    </row>
    <row r="5" spans="1:8" s="18" customFormat="1" x14ac:dyDescent="0.35">
      <c r="A5" s="18" t="s">
        <v>29</v>
      </c>
      <c r="B5" s="5"/>
      <c r="C5" s="10"/>
      <c r="D5" s="10"/>
      <c r="E5" s="19"/>
      <c r="F5" s="20">
        <f>IF(D1&gt;2021,0.15,0.13)</f>
        <v>0.13</v>
      </c>
      <c r="G5" s="22">
        <f>IF(C1&gt;2021,4500,3900)</f>
        <v>3900</v>
      </c>
      <c r="H5" s="18" t="s">
        <v>35</v>
      </c>
    </row>
    <row r="6" spans="1:8" s="18" customFormat="1" x14ac:dyDescent="0.35">
      <c r="A6" s="18" t="s">
        <v>28</v>
      </c>
      <c r="B6" s="5"/>
      <c r="C6" s="10"/>
      <c r="D6" s="10"/>
      <c r="E6" s="19"/>
    </row>
    <row r="7" spans="1:8" s="18" customFormat="1" x14ac:dyDescent="0.35">
      <c r="A7" s="18" t="s">
        <v>30</v>
      </c>
      <c r="B7" s="5"/>
      <c r="C7" s="10"/>
      <c r="D7" s="10"/>
      <c r="E7" s="19"/>
    </row>
    <row r="8" spans="1:8" s="18" customFormat="1" x14ac:dyDescent="0.35">
      <c r="A8" s="18" t="s">
        <v>28</v>
      </c>
      <c r="B8" s="5"/>
      <c r="C8" s="10"/>
      <c r="D8" s="10"/>
      <c r="E8" s="19"/>
    </row>
    <row r="9" spans="1:8" s="18" customFormat="1" x14ac:dyDescent="0.35">
      <c r="A9" s="18" t="s">
        <v>36</v>
      </c>
      <c r="B9" s="5"/>
      <c r="C9" s="5"/>
      <c r="D9" s="5"/>
      <c r="E9" s="5"/>
    </row>
    <row r="10" spans="1:8" x14ac:dyDescent="0.35">
      <c r="A10" s="9" t="s">
        <v>1</v>
      </c>
      <c r="B10" s="5">
        <v>-45094.16</v>
      </c>
      <c r="C10" s="10">
        <v>0</v>
      </c>
      <c r="D10" s="10">
        <v>0</v>
      </c>
      <c r="E10" s="6">
        <f t="shared" si="0"/>
        <v>-15031.386666666667</v>
      </c>
    </row>
    <row r="11" spans="1:8" x14ac:dyDescent="0.35">
      <c r="A11" s="9" t="s">
        <v>16</v>
      </c>
      <c r="B11" s="5">
        <v>0</v>
      </c>
      <c r="C11" s="10">
        <v>0</v>
      </c>
      <c r="D11" s="10">
        <v>0</v>
      </c>
      <c r="E11" s="6">
        <f t="shared" si="0"/>
        <v>0</v>
      </c>
    </row>
    <row r="12" spans="1:8" x14ac:dyDescent="0.35">
      <c r="A12" s="9" t="s">
        <v>17</v>
      </c>
      <c r="B12" s="5">
        <v>0</v>
      </c>
      <c r="C12" s="10">
        <v>0</v>
      </c>
      <c r="D12" s="10">
        <v>0</v>
      </c>
      <c r="E12" s="6">
        <f t="shared" si="0"/>
        <v>0</v>
      </c>
    </row>
    <row r="13" spans="1:8" s="18" customFormat="1" x14ac:dyDescent="0.35">
      <c r="A13" s="9" t="s">
        <v>27</v>
      </c>
      <c r="B13" s="5"/>
      <c r="C13" s="10"/>
      <c r="D13" s="10"/>
      <c r="E13" s="19"/>
    </row>
    <row r="14" spans="1:8" x14ac:dyDescent="0.35">
      <c r="A14" s="9" t="s">
        <v>26</v>
      </c>
      <c r="B14" s="5">
        <v>0</v>
      </c>
      <c r="C14" s="10">
        <v>0</v>
      </c>
      <c r="D14" s="10">
        <v>0</v>
      </c>
      <c r="E14" s="6">
        <f t="shared" si="0"/>
        <v>0</v>
      </c>
    </row>
    <row r="15" spans="1:8" x14ac:dyDescent="0.35">
      <c r="A15" s="9" t="s">
        <v>13</v>
      </c>
      <c r="B15" s="5">
        <v>0</v>
      </c>
      <c r="C15" s="10">
        <v>0</v>
      </c>
      <c r="D15" s="10">
        <v>0</v>
      </c>
      <c r="E15" s="6">
        <f t="shared" si="0"/>
        <v>0</v>
      </c>
    </row>
    <row r="16" spans="1:8" x14ac:dyDescent="0.35">
      <c r="A16" t="s">
        <v>5</v>
      </c>
      <c r="B16" s="5">
        <v>0</v>
      </c>
      <c r="C16" s="10">
        <v>0</v>
      </c>
      <c r="D16" s="10">
        <v>0</v>
      </c>
      <c r="E16" s="6">
        <f t="shared" si="0"/>
        <v>0</v>
      </c>
    </row>
    <row r="17" spans="1:5" x14ac:dyDescent="0.35">
      <c r="A17" t="s">
        <v>4</v>
      </c>
      <c r="B17" s="5">
        <v>0</v>
      </c>
      <c r="C17" s="10">
        <v>0</v>
      </c>
      <c r="D17" s="10">
        <v>0</v>
      </c>
      <c r="E17" s="6">
        <f t="shared" si="0"/>
        <v>0</v>
      </c>
    </row>
    <row r="18" spans="1:5" x14ac:dyDescent="0.35">
      <c r="B18" s="5"/>
      <c r="C18" s="10"/>
      <c r="D18" s="10"/>
      <c r="E18" s="6"/>
    </row>
    <row r="19" spans="1:5" ht="18.5" x14ac:dyDescent="0.45">
      <c r="A19" s="1" t="s">
        <v>2</v>
      </c>
      <c r="B19" s="7">
        <f>SUM(B3:B17)</f>
        <v>75827.199999999997</v>
      </c>
      <c r="C19" s="11"/>
      <c r="D19" s="11"/>
      <c r="E19" s="7">
        <f t="shared" si="0"/>
        <v>25275.733333333334</v>
      </c>
    </row>
    <row r="20" spans="1:5" ht="18.5" x14ac:dyDescent="0.45">
      <c r="A20" s="2" t="s">
        <v>3</v>
      </c>
      <c r="B20" s="8">
        <f>B19/12</f>
        <v>6318.9333333333334</v>
      </c>
      <c r="C20" s="12"/>
      <c r="D20" s="12"/>
      <c r="E20" s="8">
        <f t="shared" si="0"/>
        <v>2106.3111111111111</v>
      </c>
    </row>
    <row r="21" spans="1:5" x14ac:dyDescent="0.35">
      <c r="C21" s="11"/>
      <c r="D21" s="11"/>
    </row>
    <row r="22" spans="1:5" ht="18.5" x14ac:dyDescent="0.45">
      <c r="A22" s="2" t="s">
        <v>11</v>
      </c>
      <c r="B22" s="8"/>
      <c r="C22" s="12"/>
      <c r="D22" s="12"/>
      <c r="E22" s="8">
        <f t="shared" si="0"/>
        <v>0</v>
      </c>
    </row>
    <row r="24" spans="1:5" ht="18.5" x14ac:dyDescent="0.45">
      <c r="A24" s="17" t="s">
        <v>6</v>
      </c>
    </row>
    <row r="26" spans="1:5" x14ac:dyDescent="0.35">
      <c r="A26" s="16" t="s">
        <v>8</v>
      </c>
    </row>
    <row r="28" spans="1:5" x14ac:dyDescent="0.35">
      <c r="A28" s="14" t="s">
        <v>14</v>
      </c>
    </row>
    <row r="29" spans="1:5" x14ac:dyDescent="0.35">
      <c r="A29" s="14" t="s">
        <v>15</v>
      </c>
    </row>
    <row r="30" spans="1:5" x14ac:dyDescent="0.35">
      <c r="A30" s="14" t="s">
        <v>12</v>
      </c>
    </row>
    <row r="31" spans="1:5" x14ac:dyDescent="0.35">
      <c r="A31" s="14" t="s">
        <v>9</v>
      </c>
    </row>
    <row r="32" spans="1:5" x14ac:dyDescent="0.35">
      <c r="A32" s="14" t="s">
        <v>23</v>
      </c>
    </row>
    <row r="33" spans="1:1" x14ac:dyDescent="0.35">
      <c r="A33" s="14" t="s">
        <v>24</v>
      </c>
    </row>
    <row r="34" spans="1:1" x14ac:dyDescent="0.35">
      <c r="A34" s="14" t="s">
        <v>37</v>
      </c>
    </row>
    <row r="35" spans="1:1" s="18" customFormat="1" x14ac:dyDescent="0.35">
      <c r="A35" s="18" t="s">
        <v>38</v>
      </c>
    </row>
    <row r="36" spans="1:1" x14ac:dyDescent="0.35">
      <c r="A36" s="14" t="s">
        <v>25</v>
      </c>
    </row>
    <row r="37" spans="1:1" x14ac:dyDescent="0.35">
      <c r="A37" s="13"/>
    </row>
    <row r="38" spans="1:1" x14ac:dyDescent="0.35">
      <c r="A38" s="15" t="s">
        <v>18</v>
      </c>
    </row>
    <row r="39" spans="1:1" x14ac:dyDescent="0.35">
      <c r="A39" s="15"/>
    </row>
    <row r="40" spans="1:1" x14ac:dyDescent="0.35">
      <c r="A40" s="15" t="s">
        <v>19</v>
      </c>
    </row>
    <row r="41" spans="1:1" x14ac:dyDescent="0.35">
      <c r="A41" s="15" t="s">
        <v>20</v>
      </c>
    </row>
    <row r="42" spans="1:1" x14ac:dyDescent="0.35">
      <c r="A42" s="15" t="s">
        <v>21</v>
      </c>
    </row>
    <row r="43" spans="1:1" x14ac:dyDescent="0.35">
      <c r="A43" s="15" t="s">
        <v>22</v>
      </c>
    </row>
  </sheetData>
  <dataValidations count="1">
    <dataValidation type="list" allowBlank="1" showInputMessage="1" showErrorMessage="1" sqref="B1" xr:uid="{00000000-0002-0000-0000-000000000000}">
      <formula1>"2022,2021,2020,2019,2018,2017,2016,2015"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Günter Tews</dc:creator>
  <cp:lastModifiedBy>Günter Tews</cp:lastModifiedBy>
  <dcterms:created xsi:type="dcterms:W3CDTF">2019-03-30T18:18:07Z</dcterms:created>
  <dcterms:modified xsi:type="dcterms:W3CDTF">2022-08-04T16:58:07Z</dcterms:modified>
</cp:coreProperties>
</file>