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046043D8-2626-44AC-96E6-5FFFA209922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22" i="1"/>
  <c r="C23" i="1" s="1"/>
  <c r="C10" i="1"/>
  <c r="C11" i="1" s="1"/>
  <c r="C12" i="1" s="1"/>
  <c r="C25" i="1" l="1"/>
  <c r="C26" i="1" s="1"/>
</calcChain>
</file>

<file path=xl/sharedStrings.xml><?xml version="1.0" encoding="utf-8"?>
<sst xmlns="http://schemas.openxmlformats.org/spreadsheetml/2006/main" count="27" uniqueCount="27">
  <si>
    <t>Jahr</t>
  </si>
  <si>
    <t>Aufwand Daten:</t>
  </si>
  <si>
    <t>Tage pro Woche</t>
  </si>
  <si>
    <t>Wochen pro Monat</t>
  </si>
  <si>
    <t>Fahrten pro Tag</t>
  </si>
  <si>
    <t>Monate pro Jahr</t>
  </si>
  <si>
    <t>Kilometergeld</t>
  </si>
  <si>
    <t xml:space="preserve">KM eine Fahrtstrecke </t>
  </si>
  <si>
    <t>(Hälfte Pendlereuro)</t>
  </si>
  <si>
    <t>Kilometer monatlich</t>
  </si>
  <si>
    <t>Kilometer jährlich</t>
  </si>
  <si>
    <t>Aufwand jährlich</t>
  </si>
  <si>
    <t>Abzugsposten</t>
  </si>
  <si>
    <t>Pendlerpauschale brutto</t>
  </si>
  <si>
    <t>StBMG bzw. KZ 245</t>
  </si>
  <si>
    <t>Grenzsteuersatz</t>
  </si>
  <si>
    <t>Steuerersparnis Penderpauschale</t>
  </si>
  <si>
    <t>zumutbarer Aufwand monatlich</t>
  </si>
  <si>
    <t>zumutbarer Aufwand monatlich verteilt</t>
  </si>
  <si>
    <t>Zumutbarer Aufwand jährlich</t>
  </si>
  <si>
    <t>Ergebnisse:</t>
  </si>
  <si>
    <t>absetzbarer Aufwand jährlich</t>
  </si>
  <si>
    <t>absetzbarer Aufwand monatlich</t>
  </si>
  <si>
    <t>Kennwort: gesperrt</t>
  </si>
  <si>
    <t>Jahresbetrag Steuerersparnis Pendlereuro</t>
  </si>
  <si>
    <t>Fahrtkostenvergütung DG jährlich netto</t>
  </si>
  <si>
    <t>Erhöhte Pendlerpauschale nur 5/2022 bis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</si>
</sst>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2" borderId="0" xfId="0" applyFont="1" applyFill="1"/>
    <xf numFmtId="164" fontId="1" fillId="0" borderId="0" xfId="0" applyNumberFormat="1" applyFont="1" applyProtection="1">
      <protection locked="0"/>
    </xf>
    <xf numFmtId="0" fontId="2" fillId="0" borderId="0" xfId="0" applyFont="1"/>
    <xf numFmtId="164" fontId="2" fillId="0" borderId="0" xfId="0" applyNumberFormat="1" applyFont="1"/>
    <xf numFmtId="0" fontId="3" fillId="3" borderId="0" xfId="0" applyFont="1" applyFill="1"/>
    <xf numFmtId="164" fontId="1" fillId="0" borderId="0" xfId="0" applyNumberFormat="1" applyFont="1"/>
    <xf numFmtId="4" fontId="1" fillId="0" borderId="0" xfId="0" applyNumberFormat="1" applyFont="1"/>
    <xf numFmtId="10" fontId="1" fillId="0" borderId="0" xfId="0" applyNumberFormat="1" applyFont="1" applyProtection="1">
      <protection locked="0"/>
    </xf>
    <xf numFmtId="0" fontId="4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mf.gv.at/themen/steuern/arbeitnehmerinnenveranlagung/pendlerfoerderung-das-pendlerpauschale/allgemeines-zum-pendlerpauscha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Layout" zoomScaleNormal="100" workbookViewId="0">
      <selection activeCell="D17" sqref="D17"/>
    </sheetView>
  </sheetViews>
  <sheetFormatPr baseColWidth="10" defaultRowHeight="14.5" x14ac:dyDescent="0.35"/>
  <cols>
    <col min="1" max="1" width="4.453125" customWidth="1"/>
    <col min="2" max="2" width="43.453125" customWidth="1"/>
  </cols>
  <sheetData>
    <row r="1" spans="1:6" ht="15.5" x14ac:dyDescent="0.35">
      <c r="A1" s="1"/>
      <c r="B1" s="1"/>
      <c r="C1" s="1"/>
      <c r="D1" s="1"/>
      <c r="E1" s="1"/>
      <c r="F1" s="1"/>
    </row>
    <row r="2" spans="1:6" ht="15.5" x14ac:dyDescent="0.35">
      <c r="A2" s="1"/>
      <c r="B2" s="1" t="s">
        <v>0</v>
      </c>
      <c r="C2" s="2">
        <v>2022</v>
      </c>
      <c r="D2" s="1"/>
      <c r="E2" s="1"/>
      <c r="F2" s="1"/>
    </row>
    <row r="3" spans="1:6" ht="15.5" x14ac:dyDescent="0.35">
      <c r="A3" s="1"/>
      <c r="B3" s="3" t="s">
        <v>1</v>
      </c>
      <c r="C3" s="1"/>
      <c r="D3" s="1"/>
      <c r="E3" s="1"/>
      <c r="F3" s="1"/>
    </row>
    <row r="4" spans="1:6" ht="15.5" x14ac:dyDescent="0.35">
      <c r="A4" s="1"/>
      <c r="B4" s="1" t="s">
        <v>2</v>
      </c>
      <c r="C4" s="2">
        <v>5</v>
      </c>
      <c r="D4" s="1"/>
      <c r="E4" s="1"/>
      <c r="F4" s="1"/>
    </row>
    <row r="5" spans="1:6" ht="15.5" x14ac:dyDescent="0.35">
      <c r="A5" s="1"/>
      <c r="B5" s="1" t="s">
        <v>3</v>
      </c>
      <c r="C5" s="2">
        <v>4.33</v>
      </c>
      <c r="D5" s="1"/>
      <c r="E5" s="1"/>
      <c r="F5" s="1"/>
    </row>
    <row r="6" spans="1:6" ht="15.5" x14ac:dyDescent="0.35">
      <c r="A6" s="1"/>
      <c r="B6" s="1" t="s">
        <v>4</v>
      </c>
      <c r="C6" s="2">
        <v>2</v>
      </c>
      <c r="D6" s="1"/>
      <c r="E6" s="1"/>
      <c r="F6" s="1"/>
    </row>
    <row r="7" spans="1:6" ht="15.5" x14ac:dyDescent="0.35">
      <c r="A7" s="1"/>
      <c r="B7" s="1" t="s">
        <v>5</v>
      </c>
      <c r="C7" s="2">
        <v>10.63</v>
      </c>
      <c r="D7" s="1"/>
      <c r="E7" s="1"/>
      <c r="F7" s="1"/>
    </row>
    <row r="8" spans="1:6" ht="15.5" x14ac:dyDescent="0.35">
      <c r="A8" s="1"/>
      <c r="B8" s="1" t="s">
        <v>6</v>
      </c>
      <c r="C8" s="4">
        <v>0.21</v>
      </c>
      <c r="D8" s="1"/>
      <c r="E8" s="1"/>
      <c r="F8" s="1"/>
    </row>
    <row r="9" spans="1:6" ht="15.5" x14ac:dyDescent="0.35">
      <c r="A9" s="1"/>
      <c r="B9" s="1" t="s">
        <v>7</v>
      </c>
      <c r="C9" s="2">
        <v>52</v>
      </c>
      <c r="D9" s="1" t="s">
        <v>8</v>
      </c>
      <c r="E9" s="1"/>
      <c r="F9" s="1"/>
    </row>
    <row r="10" spans="1:6" ht="15.5" x14ac:dyDescent="0.35">
      <c r="A10" s="1"/>
      <c r="B10" s="1" t="s">
        <v>9</v>
      </c>
      <c r="C10" s="9">
        <f>C4*C5*C6*C9</f>
        <v>2251.6</v>
      </c>
      <c r="D10" s="1"/>
      <c r="E10" s="1"/>
      <c r="F10" s="1"/>
    </row>
    <row r="11" spans="1:6" ht="15.5" x14ac:dyDescent="0.35">
      <c r="A11" s="1"/>
      <c r="B11" s="1" t="s">
        <v>10</v>
      </c>
      <c r="C11" s="9">
        <f>C10*C7</f>
        <v>23934.508000000002</v>
      </c>
      <c r="D11" s="1"/>
      <c r="E11" s="1"/>
      <c r="F11" s="1"/>
    </row>
    <row r="12" spans="1:6" ht="15.5" x14ac:dyDescent="0.35">
      <c r="A12" s="1"/>
      <c r="B12" s="1" t="s">
        <v>11</v>
      </c>
      <c r="C12" s="8">
        <f>C11*C8</f>
        <v>5026.2466800000002</v>
      </c>
      <c r="D12" s="1"/>
      <c r="E12" s="1"/>
      <c r="F12" s="1"/>
    </row>
    <row r="13" spans="1:6" ht="15.5" x14ac:dyDescent="0.35">
      <c r="A13" s="1"/>
      <c r="B13" s="3" t="s">
        <v>12</v>
      </c>
      <c r="C13" s="2"/>
      <c r="D13" s="1"/>
      <c r="E13" s="1"/>
      <c r="F13" s="1"/>
    </row>
    <row r="14" spans="1:6" ht="15.5" x14ac:dyDescent="0.35">
      <c r="A14" s="1"/>
      <c r="B14" s="1" t="s">
        <v>13</v>
      </c>
      <c r="C14" s="4">
        <v>0</v>
      </c>
      <c r="D14" s="1"/>
      <c r="E14" s="1"/>
      <c r="F14" s="1"/>
    </row>
    <row r="15" spans="1:6" ht="15.5" x14ac:dyDescent="0.35">
      <c r="A15" s="1"/>
      <c r="B15" s="11" t="s">
        <v>26</v>
      </c>
      <c r="C15" s="4">
        <v>0</v>
      </c>
      <c r="D15" s="1"/>
      <c r="E15" s="1"/>
      <c r="F15" s="1"/>
    </row>
    <row r="16" spans="1:6" ht="15.5" x14ac:dyDescent="0.35">
      <c r="A16" s="1"/>
      <c r="B16" s="1" t="s">
        <v>14</v>
      </c>
      <c r="C16" s="4"/>
      <c r="D16" s="1"/>
      <c r="E16" s="1"/>
      <c r="F16" s="1"/>
    </row>
    <row r="17" spans="1:6" ht="15.5" x14ac:dyDescent="0.35">
      <c r="A17" s="1"/>
      <c r="B17" s="1" t="s">
        <v>15</v>
      </c>
      <c r="C17" s="10">
        <v>0</v>
      </c>
      <c r="D17" s="1"/>
      <c r="E17" s="1"/>
      <c r="F17" s="1"/>
    </row>
    <row r="18" spans="1:6" ht="15.5" x14ac:dyDescent="0.35">
      <c r="A18" s="1"/>
      <c r="B18" s="1" t="s">
        <v>16</v>
      </c>
      <c r="C18" s="4">
        <f>(C14+C15)*C17</f>
        <v>0</v>
      </c>
      <c r="D18" s="1"/>
      <c r="E18" s="1"/>
      <c r="F18" s="1"/>
    </row>
    <row r="19" spans="1:6" ht="15.5" x14ac:dyDescent="0.35">
      <c r="A19" s="1"/>
      <c r="B19" s="1" t="s">
        <v>24</v>
      </c>
      <c r="C19" s="2">
        <f>C9*2</f>
        <v>104</v>
      </c>
      <c r="D19" s="1"/>
      <c r="E19" s="1"/>
      <c r="F19" s="1"/>
    </row>
    <row r="20" spans="1:6" ht="15.5" x14ac:dyDescent="0.35">
      <c r="A20" s="1"/>
      <c r="B20" s="1" t="s">
        <v>25</v>
      </c>
      <c r="C20" s="2"/>
      <c r="D20" s="1"/>
      <c r="E20" s="1"/>
      <c r="F20" s="1"/>
    </row>
    <row r="21" spans="1:6" ht="15.5" x14ac:dyDescent="0.35">
      <c r="A21" s="1"/>
      <c r="B21" s="1" t="s">
        <v>17</v>
      </c>
      <c r="C21" s="4">
        <v>73</v>
      </c>
      <c r="D21" s="1"/>
      <c r="E21" s="1"/>
      <c r="F21" s="1"/>
    </row>
    <row r="22" spans="1:6" ht="15.5" x14ac:dyDescent="0.35">
      <c r="A22" s="1"/>
      <c r="B22" s="1" t="s">
        <v>18</v>
      </c>
      <c r="C22" s="8">
        <f>C21/12*C7</f>
        <v>64.665833333333339</v>
      </c>
      <c r="D22" s="1"/>
      <c r="E22" s="1"/>
      <c r="F22" s="1"/>
    </row>
    <row r="23" spans="1:6" ht="15.5" x14ac:dyDescent="0.35">
      <c r="A23" s="1"/>
      <c r="B23" s="1" t="s">
        <v>19</v>
      </c>
      <c r="C23" s="8">
        <f>C22*12</f>
        <v>775.99</v>
      </c>
      <c r="D23" s="1"/>
      <c r="E23" s="1"/>
      <c r="F23" s="1"/>
    </row>
    <row r="24" spans="1:6" ht="15.5" x14ac:dyDescent="0.35">
      <c r="A24" s="1"/>
      <c r="B24" s="3" t="s">
        <v>20</v>
      </c>
      <c r="C24" s="1"/>
      <c r="D24" s="1"/>
      <c r="E24" s="1"/>
      <c r="F24" s="1"/>
    </row>
    <row r="25" spans="1:6" ht="15.5" x14ac:dyDescent="0.35">
      <c r="A25" s="1"/>
      <c r="B25" s="5" t="s">
        <v>21</v>
      </c>
      <c r="C25" s="6">
        <f>(C12-C18-C19-C20-C23)</f>
        <v>4146.2566800000004</v>
      </c>
      <c r="D25" s="1"/>
      <c r="E25" s="1"/>
      <c r="F25" s="1"/>
    </row>
    <row r="26" spans="1:6" ht="15.5" x14ac:dyDescent="0.35">
      <c r="A26" s="1"/>
      <c r="B26" s="5" t="s">
        <v>22</v>
      </c>
      <c r="C26" s="6">
        <f>C25/12</f>
        <v>345.52139000000005</v>
      </c>
      <c r="D26" s="1"/>
      <c r="E26" s="1"/>
      <c r="F26" s="1"/>
    </row>
    <row r="27" spans="1:6" ht="15.5" x14ac:dyDescent="0.35">
      <c r="A27" s="1"/>
      <c r="B27" s="1"/>
      <c r="C27" s="1"/>
      <c r="D27" s="1"/>
      <c r="E27" s="1"/>
      <c r="F27" s="1"/>
    </row>
    <row r="28" spans="1:6" ht="15.5" x14ac:dyDescent="0.35">
      <c r="A28" s="1"/>
      <c r="B28" s="7" t="s">
        <v>23</v>
      </c>
      <c r="C28" s="1"/>
      <c r="D28" s="1"/>
      <c r="E28" s="1"/>
      <c r="F28" s="1"/>
    </row>
  </sheetData>
  <sheetProtection algorithmName="SHA-512" hashValue="181qAnywjqSedsOjnwnYmnz5jJ4ExaS2OJwmnXPEd1WWSncKk9KJ6hUYzjtgW68LHGAfuMqZBxRaMsCzBMr6cA==" saltValue="O3073fJuyP+Q87fEWZw+/g==" spinCount="100000" sheet="1" objects="1" scenarios="1"/>
  <dataValidations count="7">
    <dataValidation type="list" allowBlank="1" showInputMessage="1" showErrorMessage="1" sqref="C2" xr:uid="{00000000-0002-0000-0000-000000000000}">
      <formula1>"2024,2023,2022,2021,2020,2019"</formula1>
    </dataValidation>
    <dataValidation type="decimal" allowBlank="1" showInputMessage="1" showErrorMessage="1" sqref="C4" xr:uid="{0C76FFC8-AB0A-4D90-8A98-DAF6FA3ED328}">
      <formula1>1</formula1>
      <formula2>7</formula2>
    </dataValidation>
    <dataValidation type="whole" allowBlank="1" showInputMessage="1" showErrorMessage="1" sqref="C6" xr:uid="{66624E20-1387-4DD5-ADE1-9613D47A3D11}">
      <formula1>1</formula1>
      <formula2>2</formula2>
    </dataValidation>
    <dataValidation type="decimal" allowBlank="1" showInputMessage="1" showErrorMessage="1" errorTitle="Unzulässig hoher Wert!" error="Die Judiaktur lässt keinen höheren Abzug als das amtliche Kilometergeld zu." sqref="C8" xr:uid="{E118459D-CA18-4530-A1BA-D069A175BDDB}">
      <formula1>0</formula1>
      <formula2>0.42</formula2>
    </dataValidation>
    <dataValidation type="list" allowBlank="1" showInputMessage="1" showErrorMessage="1" sqref="C14" xr:uid="{E976BCE1-2093-4E78-8721-A9EF387ACF02}">
      <formula1>"0,372,696,1356,1476,2016,2568,3672"</formula1>
    </dataValidation>
    <dataValidation type="decimal" allowBlank="1" showInputMessage="1" showErrorMessage="1" errorTitle="Unzulässig hoher Wert" error="Die erhöhte Pendlerpauschale steht maximal mit € 612,00 zu." sqref="C15" xr:uid="{50EB6248-A7C9-462E-B274-B16655F22FCE}">
      <formula1>0</formula1>
      <formula2>612</formula2>
    </dataValidation>
    <dataValidation type="decimal" allowBlank="1" showInputMessage="1" showErrorMessage="1" sqref="C17" xr:uid="{ADBA0C47-8525-43DB-852D-F4F257986763}">
      <formula1>0</formula1>
      <formula2>0.55</formula2>
    </dataValidation>
  </dataValidations>
  <hyperlinks>
    <hyperlink ref="B15" r:id="rId1" display="Erhöhte Pendlerpauschale nur 5/2020 bis 6/2023" xr:uid="{564B718E-AA66-416E-AC1F-6A4D567EF9AC}"/>
  </hyperlinks>
  <pageMargins left="0.7" right="0.7" top="0.78740157499999996" bottom="0.78740157499999996" header="0.3" footer="0.3"/>
  <pageSetup paperSize="9" orientation="portrait" r:id="rId2"/>
  <headerFooter>
    <oddHeader>&amp;C&amp;"-,Fett"&amp;14Ermittlung des Abzugs für unzumutbar hohe Fahrtkosten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Tews Dr. Günter</dc:creator>
  <cp:lastModifiedBy>Günter Tews</cp:lastModifiedBy>
  <dcterms:created xsi:type="dcterms:W3CDTF">2022-06-23T05:38:53Z</dcterms:created>
  <dcterms:modified xsi:type="dcterms:W3CDTF">2022-10-31T17:33:54Z</dcterms:modified>
</cp:coreProperties>
</file>