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2982C669-FBDA-4F3F-8858-8F6F88B483C8}" xr6:coauthVersionLast="47" xr6:coauthVersionMax="47" xr10:uidLastSave="{00000000-0000-0000-0000-000000000000}"/>
  <bookViews>
    <workbookView xWindow="1400" yWindow="2410" windowWidth="32850" windowHeight="178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/>
  <c r="B6" i="1" s="1"/>
  <c r="B15" i="1" l="1"/>
  <c r="B16" i="1"/>
  <c r="B17" i="1"/>
  <c r="B18" i="1"/>
  <c r="B19" i="1"/>
  <c r="B20" i="1"/>
  <c r="B14" i="1"/>
  <c r="B26" i="1" l="1"/>
  <c r="B27" i="1" s="1"/>
</calcChain>
</file>

<file path=xl/sharedStrings.xml><?xml version="1.0" encoding="utf-8"?>
<sst xmlns="http://schemas.openxmlformats.org/spreadsheetml/2006/main" count="47" uniqueCount="46">
  <si>
    <t>Jahr</t>
  </si>
  <si>
    <t>minus Einkommenssteuer</t>
  </si>
  <si>
    <t>jährliche Unterhaltsbemessungsgrundlage</t>
  </si>
  <si>
    <t>monatliche Unterhaltsbemessungsgrundlage</t>
  </si>
  <si>
    <t>sonstige Korrekturposten (plus / minus)</t>
  </si>
  <si>
    <t>Kennwort: gesperrt</t>
  </si>
  <si>
    <t>Abzüge mit - Zeichen eingeben!</t>
  </si>
  <si>
    <t xml:space="preserve">      Tews EF-Z 2015/160, Der unausrottbare Fahrtkostenselbstbehalt</t>
  </si>
  <si>
    <t>minus Fahrtkosten (3)</t>
  </si>
  <si>
    <t>(3) ständige Judikatur; zum Selbstbehalt siehe</t>
  </si>
  <si>
    <t>minus Unterhaltsabsetzbeträge (1)</t>
  </si>
  <si>
    <t>minus Familienbonus Plus (1)</t>
  </si>
  <si>
    <t>(1) OGH 11.12.2019,  4 Ob 150/19s; Tews, EF-Z 2010/12 Missverständnis bei Familienbeihilfenanrechnung</t>
  </si>
  <si>
    <t>minus Steuerersparnis nicht anerkannte Abzüge (2)</t>
  </si>
  <si>
    <t xml:space="preserve">(2) OGH OGH 23.11.2016, 1 Ob 206/16z; Tews, EF-Z 2016, 088 - Steuerlich abziehbare Ausgaben </t>
  </si>
  <si>
    <t xml:space="preserve">            aus Kirchenbeiträgen</t>
  </si>
  <si>
    <t xml:space="preserve">            aus Gewerkschaftsbeiträgen</t>
  </si>
  <si>
    <t xml:space="preserve">            aus Versicherungen</t>
  </si>
  <si>
    <t xml:space="preserve">            aus sonstigen Absetzbeträgen</t>
  </si>
  <si>
    <t xml:space="preserve">            aus Spenden</t>
  </si>
  <si>
    <t xml:space="preserve">            aus Wohnraumsanierungen &amp; Wohnraumschaffung</t>
  </si>
  <si>
    <t>Minus anerkannte Abzüge (netto)</t>
  </si>
  <si>
    <t xml:space="preserve">            Minus gesundheitsbedingte Ausgaben (netto)</t>
  </si>
  <si>
    <t>plus 50% Diäten (§ 26 Z. 4 EStG 1988)</t>
  </si>
  <si>
    <t>Abkürzungen:</t>
  </si>
  <si>
    <t>PU = Prozentunterhalt</t>
  </si>
  <si>
    <t>LG = Luxusgrenze</t>
  </si>
  <si>
    <t>UvR = Unterhalt VOR Rundung</t>
  </si>
  <si>
    <t>UnR = Unterhalt NACH Rundung</t>
  </si>
  <si>
    <t>Einkommen brutto I laut Bescheid selbständig</t>
  </si>
  <si>
    <t>Einkommen brutto II laut Bescheid selbständig</t>
  </si>
  <si>
    <t>Einkommen brutto III laut Bescheid selbständig</t>
  </si>
  <si>
    <t>Minus Alleinerzieherabsetzbetrag / Alleinverdienerabsetzbetrag</t>
  </si>
  <si>
    <t>Grenzsteuersatz</t>
  </si>
  <si>
    <t>(5) OGH 01.07.2004, 1 Ob 84/04s</t>
  </si>
  <si>
    <t xml:space="preserve">      dies nur abziehen, wenn sie in der Einnahmen- / Ausabgabenrechnung</t>
  </si>
  <si>
    <t xml:space="preserve">      nicht berücksichtigt sind</t>
  </si>
  <si>
    <t>Investitionsfreibetrag</t>
  </si>
  <si>
    <t xml:space="preserve">      Kein GFB bei Einkommen aus V &amp; V</t>
  </si>
  <si>
    <t>Einkommen brutto IV aus Vermietung und Verpachtung</t>
  </si>
  <si>
    <r>
      <t xml:space="preserve">GFB (Gewinnfreibetrag) </t>
    </r>
    <r>
      <rPr>
        <b/>
        <sz val="12"/>
        <color theme="1"/>
        <rFont val="Calibri"/>
        <family val="2"/>
        <scheme val="minor"/>
      </rPr>
      <t>hinzurechnen</t>
    </r>
    <r>
      <rPr>
        <sz val="12"/>
        <color theme="1"/>
        <rFont val="Calibri"/>
        <family val="2"/>
        <scheme val="minor"/>
      </rPr>
      <t xml:space="preserve"> (4)</t>
    </r>
  </si>
  <si>
    <t>(4) GFB bis 2021 13% maximal € 3.900,00; ab 2022 15%, maximal € 4.500,00</t>
  </si>
  <si>
    <t>GFB</t>
  </si>
  <si>
    <t>Prozente</t>
  </si>
  <si>
    <t>Maximal</t>
  </si>
  <si>
    <t xml:space="preserve">      gegenteilig OGH 15.03.2023, 3 Ob 213/22b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</si>
</sst>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3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0" fontId="4" fillId="0" borderId="0" xfId="0" applyFont="1"/>
    <xf numFmtId="0" fontId="5" fillId="0" borderId="0" xfId="0" applyFont="1"/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6" fillId="4" borderId="0" xfId="0" applyFont="1" applyFill="1"/>
    <xf numFmtId="164" fontId="1" fillId="2" borderId="2" xfId="0" applyNumberFormat="1" applyFont="1" applyFill="1" applyBorder="1"/>
    <xf numFmtId="9" fontId="0" fillId="0" borderId="0" xfId="0" applyNumberFormat="1" applyProtection="1">
      <protection locked="0"/>
    </xf>
    <xf numFmtId="0" fontId="5" fillId="3" borderId="0" xfId="0" applyFont="1" applyFill="1"/>
    <xf numFmtId="0" fontId="1" fillId="3" borderId="0" xfId="0" applyFont="1" applyFill="1"/>
    <xf numFmtId="1" fontId="1" fillId="3" borderId="0" xfId="0" applyNumberFormat="1" applyFont="1" applyFill="1" applyAlignment="1" applyProtection="1">
      <alignment horizontal="center"/>
      <protection locked="0"/>
    </xf>
    <xf numFmtId="10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49"/>
  <sheetViews>
    <sheetView tabSelected="1" topLeftCell="A12" workbookViewId="0">
      <selection activeCell="A38" sqref="A38"/>
    </sheetView>
  </sheetViews>
  <sheetFormatPr baseColWidth="10" defaultRowHeight="14.5" x14ac:dyDescent="0.35"/>
  <cols>
    <col min="1" max="1" width="60.26953125" customWidth="1"/>
    <col min="2" max="2" width="16.54296875" customWidth="1"/>
    <col min="3" max="3" width="11.26953125" customWidth="1"/>
    <col min="4" max="4" width="10.1796875" customWidth="1"/>
    <col min="5" max="5" width="10.90625" customWidth="1"/>
  </cols>
  <sheetData>
    <row r="1" spans="1:5" ht="18.5" x14ac:dyDescent="0.45">
      <c r="A1" s="1" t="s">
        <v>0</v>
      </c>
      <c r="B1" s="16">
        <v>2021</v>
      </c>
      <c r="D1" s="19" t="s">
        <v>42</v>
      </c>
      <c r="E1" s="19" t="s">
        <v>42</v>
      </c>
    </row>
    <row r="2" spans="1:5" x14ac:dyDescent="0.35">
      <c r="A2" t="s">
        <v>33</v>
      </c>
      <c r="B2" s="13">
        <v>0.5</v>
      </c>
      <c r="D2" s="19" t="s">
        <v>43</v>
      </c>
      <c r="E2" s="19" t="s">
        <v>44</v>
      </c>
    </row>
    <row r="3" spans="1:5" ht="15.5" x14ac:dyDescent="0.35">
      <c r="A3" s="7" t="s">
        <v>29</v>
      </c>
      <c r="B3" s="9">
        <v>117021.36</v>
      </c>
      <c r="D3" s="17">
        <f>IF(B1&gt;2021,0.15,0.13)</f>
        <v>0.13</v>
      </c>
      <c r="E3" s="18">
        <f>IF(B1&gt;2021,4500,3900)</f>
        <v>3900</v>
      </c>
    </row>
    <row r="4" spans="1:5" ht="15.5" x14ac:dyDescent="0.35">
      <c r="A4" s="7" t="s">
        <v>30</v>
      </c>
      <c r="B4" s="10"/>
    </row>
    <row r="5" spans="1:5" ht="15.5" x14ac:dyDescent="0.35">
      <c r="A5" s="7" t="s">
        <v>31</v>
      </c>
      <c r="B5" s="10"/>
    </row>
    <row r="6" spans="1:5" ht="15.5" x14ac:dyDescent="0.35">
      <c r="A6" s="7" t="s">
        <v>40</v>
      </c>
      <c r="B6" s="10">
        <f>IF(SUM(B3:B5)*D3/(1-D3)&gt;E3,E3,B3/(1-D3)*D3)</f>
        <v>3900</v>
      </c>
    </row>
    <row r="7" spans="1:5" ht="15.5" x14ac:dyDescent="0.35">
      <c r="A7" s="7" t="s">
        <v>39</v>
      </c>
      <c r="B7" s="10"/>
    </row>
    <row r="8" spans="1:5" ht="15.5" x14ac:dyDescent="0.35">
      <c r="A8" s="7" t="s">
        <v>37</v>
      </c>
      <c r="B8" s="10"/>
    </row>
    <row r="9" spans="1:5" ht="15.5" x14ac:dyDescent="0.35">
      <c r="A9" s="8" t="s">
        <v>1</v>
      </c>
      <c r="B9" s="10">
        <v>-45094.16</v>
      </c>
    </row>
    <row r="10" spans="1:5" ht="15.5" x14ac:dyDescent="0.35">
      <c r="A10" s="8" t="s">
        <v>10</v>
      </c>
      <c r="B10" s="10">
        <v>0</v>
      </c>
    </row>
    <row r="11" spans="1:5" ht="15.5" x14ac:dyDescent="0.35">
      <c r="A11" s="8" t="s">
        <v>11</v>
      </c>
      <c r="B11" s="10">
        <v>0</v>
      </c>
    </row>
    <row r="12" spans="1:5" ht="15.5" x14ac:dyDescent="0.35">
      <c r="A12" s="8" t="s">
        <v>32</v>
      </c>
      <c r="B12" s="10"/>
    </row>
    <row r="13" spans="1:5" ht="15.5" x14ac:dyDescent="0.35">
      <c r="A13" s="14" t="s">
        <v>13</v>
      </c>
      <c r="B13" s="5"/>
    </row>
    <row r="14" spans="1:5" ht="15.5" x14ac:dyDescent="0.35">
      <c r="A14" s="8" t="s">
        <v>16</v>
      </c>
      <c r="B14" s="10">
        <f>C14*-1*$B$2</f>
        <v>0</v>
      </c>
      <c r="C14" s="10">
        <v>0</v>
      </c>
    </row>
    <row r="15" spans="1:5" ht="15.5" x14ac:dyDescent="0.35">
      <c r="A15" s="8" t="s">
        <v>15</v>
      </c>
      <c r="B15" s="10">
        <f t="shared" ref="B15:B20" si="0">C15*-1*$B$2</f>
        <v>0</v>
      </c>
      <c r="C15" s="10">
        <v>0</v>
      </c>
    </row>
    <row r="16" spans="1:5" ht="15.5" x14ac:dyDescent="0.35">
      <c r="A16" s="8" t="s">
        <v>17</v>
      </c>
      <c r="B16" s="10">
        <f t="shared" si="0"/>
        <v>0</v>
      </c>
      <c r="C16" s="10">
        <v>0</v>
      </c>
    </row>
    <row r="17" spans="1:3" ht="15.5" x14ac:dyDescent="0.35">
      <c r="A17" s="8" t="s">
        <v>19</v>
      </c>
      <c r="B17" s="10">
        <f t="shared" si="0"/>
        <v>0</v>
      </c>
      <c r="C17" s="10">
        <v>0</v>
      </c>
    </row>
    <row r="18" spans="1:3" ht="15.5" x14ac:dyDescent="0.35">
      <c r="A18" s="8" t="s">
        <v>18</v>
      </c>
      <c r="B18" s="10">
        <f t="shared" si="0"/>
        <v>0</v>
      </c>
      <c r="C18" s="10">
        <v>0</v>
      </c>
    </row>
    <row r="19" spans="1:3" ht="15.5" x14ac:dyDescent="0.35">
      <c r="A19" s="8" t="s">
        <v>20</v>
      </c>
      <c r="B19" s="10">
        <f t="shared" si="0"/>
        <v>0</v>
      </c>
      <c r="C19" s="10">
        <v>0</v>
      </c>
    </row>
    <row r="20" spans="1:3" ht="15.5" x14ac:dyDescent="0.35">
      <c r="A20" s="8" t="s">
        <v>8</v>
      </c>
      <c r="B20" s="10">
        <f t="shared" si="0"/>
        <v>0</v>
      </c>
      <c r="C20" s="10">
        <v>0</v>
      </c>
    </row>
    <row r="21" spans="1:3" ht="15.5" x14ac:dyDescent="0.35">
      <c r="A21" s="14" t="s">
        <v>21</v>
      </c>
      <c r="B21" s="6"/>
    </row>
    <row r="22" spans="1:3" ht="15.5" x14ac:dyDescent="0.35">
      <c r="A22" s="8" t="s">
        <v>22</v>
      </c>
      <c r="B22" s="10">
        <v>0</v>
      </c>
    </row>
    <row r="23" spans="1:3" ht="15.5" x14ac:dyDescent="0.35">
      <c r="A23" s="7" t="s">
        <v>23</v>
      </c>
      <c r="B23" s="10">
        <v>0</v>
      </c>
    </row>
    <row r="24" spans="1:3" ht="15.5" x14ac:dyDescent="0.35">
      <c r="A24" s="7" t="s">
        <v>4</v>
      </c>
      <c r="B24" s="10">
        <v>0</v>
      </c>
    </row>
    <row r="25" spans="1:3" x14ac:dyDescent="0.35">
      <c r="B25" s="2"/>
    </row>
    <row r="26" spans="1:3" ht="19" thickBot="1" x14ac:dyDescent="0.5">
      <c r="A26" s="15" t="s">
        <v>2</v>
      </c>
      <c r="B26" s="3">
        <f>SUM(B3:B24)</f>
        <v>75827.199999999997</v>
      </c>
    </row>
    <row r="27" spans="1:3" ht="19" thickBot="1" x14ac:dyDescent="0.5">
      <c r="A27" s="15" t="s">
        <v>3</v>
      </c>
      <c r="B27" s="12">
        <f>B26/12</f>
        <v>6318.9333333333334</v>
      </c>
    </row>
    <row r="29" spans="1:3" ht="18.5" x14ac:dyDescent="0.45">
      <c r="A29" s="11" t="s">
        <v>5</v>
      </c>
    </row>
    <row r="31" spans="1:3" x14ac:dyDescent="0.35">
      <c r="A31" s="4" t="s">
        <v>6</v>
      </c>
    </row>
    <row r="33" spans="1:1" x14ac:dyDescent="0.35">
      <c r="A33" t="s">
        <v>12</v>
      </c>
    </row>
    <row r="34" spans="1:1" x14ac:dyDescent="0.35">
      <c r="A34" t="s">
        <v>14</v>
      </c>
    </row>
    <row r="35" spans="1:1" x14ac:dyDescent="0.35">
      <c r="A35" t="s">
        <v>45</v>
      </c>
    </row>
    <row r="36" spans="1:1" x14ac:dyDescent="0.35">
      <c r="A36" t="s">
        <v>35</v>
      </c>
    </row>
    <row r="37" spans="1:1" x14ac:dyDescent="0.35">
      <c r="A37" t="s">
        <v>36</v>
      </c>
    </row>
    <row r="38" spans="1:1" x14ac:dyDescent="0.35">
      <c r="A38" t="s">
        <v>9</v>
      </c>
    </row>
    <row r="39" spans="1:1" x14ac:dyDescent="0.35">
      <c r="A39" t="s">
        <v>7</v>
      </c>
    </row>
    <row r="40" spans="1:1" x14ac:dyDescent="0.35">
      <c r="A40" t="s">
        <v>41</v>
      </c>
    </row>
    <row r="41" spans="1:1" x14ac:dyDescent="0.35">
      <c r="A41" t="s">
        <v>38</v>
      </c>
    </row>
    <row r="42" spans="1:1" x14ac:dyDescent="0.35">
      <c r="A42" t="s">
        <v>34</v>
      </c>
    </row>
    <row r="44" spans="1:1" x14ac:dyDescent="0.35">
      <c r="A44" t="s">
        <v>24</v>
      </c>
    </row>
    <row r="46" spans="1:1" x14ac:dyDescent="0.35">
      <c r="A46" t="s">
        <v>25</v>
      </c>
    </row>
    <row r="47" spans="1:1" x14ac:dyDescent="0.35">
      <c r="A47" t="s">
        <v>26</v>
      </c>
    </row>
    <row r="48" spans="1:1" x14ac:dyDescent="0.35">
      <c r="A48" t="s">
        <v>27</v>
      </c>
    </row>
    <row r="49" spans="1:1" x14ac:dyDescent="0.35">
      <c r="A49" t="s">
        <v>28</v>
      </c>
    </row>
  </sheetData>
  <sheetProtection algorithmName="SHA-512" hashValue="J5th1IeUXXXH7R13r4SbTzyQqJZdTKL35Tiudb8g5jLboT4UmczgPXlKojzISKgOQbPZkq8hfDzZbqwJdfivNg==" saltValue="C/07JflElY2YGEq6pPEXJw==" spinCount="100000" sheet="1" objects="1" scenarios="1"/>
  <dataValidations count="2">
    <dataValidation type="list" allowBlank="1" showInputMessage="1" showErrorMessage="1" sqref="B1" xr:uid="{00000000-0002-0000-0000-000000000000}">
      <formula1>"2022,2021,2020,2019,2018,2017,2016,2015"</formula1>
    </dataValidation>
    <dataValidation type="list" allowBlank="1" showInputMessage="1" showErrorMessage="1" sqref="B2" xr:uid="{3909D2C5-E7B8-4AD7-A4FD-EC49F94A01C3}">
      <mc:AlternateContent xmlns:x12ac="http://schemas.microsoft.com/office/spreadsheetml/2011/1/ac" xmlns:mc="http://schemas.openxmlformats.org/markup-compatibility/2006">
        <mc:Choice Requires="x12ac">
          <x12ac:list>0%,20%,25%,"32,5%",35%,40%,42%,48%,50%,55%</x12ac:list>
        </mc:Choice>
        <mc:Fallback>
          <formula1>"0%,20%,25%,32,5%,35%,40%,42%,48%,50%,55%"</formula1>
        </mc:Fallback>
      </mc:AlternateContent>
    </dataValidation>
  </dataValidations>
  <pageMargins left="0.7" right="0.7" top="0.78740157499999996" bottom="0.78740157499999996" header="0.3" footer="0.3"/>
  <pageSetup paperSize="9" scale="98" orientation="portrait" r:id="rId1"/>
  <ignoredErrors>
    <ignoredError sqref="B14: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2022-08-04T16:57:28Z</cp:lastPrinted>
  <dcterms:created xsi:type="dcterms:W3CDTF">2019-03-30T18:18:07Z</dcterms:created>
  <dcterms:modified xsi:type="dcterms:W3CDTF">2023-04-10T14:04:47Z</dcterms:modified>
</cp:coreProperties>
</file>